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gif" ContentType="image/gif"/>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84" windowWidth="22980" windowHeight="9792" tabRatio="818"/>
  </bookViews>
  <sheets>
    <sheet name="HOME  Project " sheetId="27" r:id="rId1"/>
    <sheet name="HOME Baseline" sheetId="8" state="hidden" r:id="rId2"/>
    <sheet name="READ ME" sheetId="19" r:id="rId3"/>
    <sheet name="Step 1 Project" sheetId="26" r:id="rId4"/>
    <sheet name="Step 1" sheetId="9" state="hidden" r:id="rId5"/>
    <sheet name="Step 2" sheetId="1" r:id="rId6"/>
    <sheet name="Step 3.1" sheetId="13" r:id="rId7"/>
    <sheet name="Step 3.2" sheetId="11" r:id="rId8"/>
    <sheet name="Step 3.3.1 " sheetId="12" r:id="rId9"/>
    <sheet name="Step 3.3.2 " sheetId="15" state="hidden" r:id="rId10"/>
    <sheet name="Step 3.3.2 Impact" sheetId="22" r:id="rId11"/>
    <sheet name="Step 3.3.3 " sheetId="14" state="hidden" r:id="rId12"/>
    <sheet name="Step 3.3.4 " sheetId="16" state="hidden" r:id="rId13"/>
    <sheet name="Step 3.3.5  " sheetId="17" r:id="rId14"/>
    <sheet name="Sheet10" sheetId="18" state="hidden" r:id="rId15"/>
    <sheet name="Sheet12" sheetId="20" state="hidden" r:id="rId16"/>
    <sheet name="Sheet4" sheetId="24" state="hidden" r:id="rId17"/>
  </sheets>
  <externalReferences>
    <externalReference r:id="rId18"/>
  </externalReferences>
  <definedNames>
    <definedName name="A4_Pages_Functional_Spec">'Step 3.3.1 '!$D$6</definedName>
    <definedName name="A4_Pages_Other_Documentation">'Step 3.3.1 '!$D$10</definedName>
    <definedName name="A4_Pages_Physical_Design_Specifications">'Step 3.3.1 '!$D$8</definedName>
    <definedName name="A4_Pages_Requirement_Spec">'Step 3.3.1 '!$D$4</definedName>
    <definedName name="A4_Pages_User_Manual" localSheetId="9">'Step 3.3.2 '!$D$12</definedName>
    <definedName name="A4_Pages_User_Manual" localSheetId="10">'Step 3.3.2 Impact'!$B$10</definedName>
    <definedName name="A4_Pages_User_Manual">'Step 3.3.1 '!$D$12</definedName>
    <definedName name="ApplicationName" localSheetId="7">'Step 3.2'!$D$4</definedName>
    <definedName name="ApplicationName">'Step 2'!$C$12</definedName>
    <definedName name="ApplicationName_2" localSheetId="7">'Step 3.2'!$D$4</definedName>
    <definedName name="ApplicationName_2">'Step 2'!$C$12</definedName>
    <definedName name="attributes_listed" localSheetId="8">'Step 3.3.1 '!$D$15</definedName>
    <definedName name="attributes_listed" localSheetId="9">'Step 3.3.2 '!$D$16</definedName>
    <definedName name="attributes_listed" localSheetId="10">'Step 3.3.2 Impact'!#REF!</definedName>
    <definedName name="attributes_listed" localSheetId="11">'Step 3.3.3 '!$D$16</definedName>
    <definedName name="attributes_listed" localSheetId="12">'Step 3.3.4 '!$D$15</definedName>
    <definedName name="attributes_listed" localSheetId="13">'Step 3.3.5  '!#REF!</definedName>
    <definedName name="attributes_listed">'Step 3.2'!$D$18</definedName>
    <definedName name="Baseline" localSheetId="3">'Step 1 Project'!$O$23</definedName>
    <definedName name="Baseline">'Step 1'!$O$23</definedName>
    <definedName name="Batch_Data_Entry_Transactions">'Step 3.3.2 '!$D$10</definedName>
    <definedName name="Batch_Transactions" localSheetId="10">'Step 3.3.2 Impact'!$D$6</definedName>
    <definedName name="Batch_Transactions">'Step 3.3.2 '!$D$6</definedName>
    <definedName name="Data_Entry_Transactions">'Step 3.3.2 '!$D$8</definedName>
    <definedName name="Effort_to_develop">'Step 3.3.5  '!$D$4</definedName>
    <definedName name="Enquiries">'Step 3.3.3 '!$D$8</definedName>
    <definedName name="Estimate_Description">'Step 2'!$C$10</definedName>
    <definedName name="Estimate_Logic_Path" localSheetId="0">'[1]Step 1'!$O$21</definedName>
    <definedName name="Estimate_Logic_Path">'Step 1'!$O$21</definedName>
    <definedName name="Estimate_Logic_Path_Project" localSheetId="3">'Step 1 Project'!$O$21</definedName>
    <definedName name="Estimate_Name">'Step 2'!$C$8</definedName>
    <definedName name="Estimate_Type">'Step 2'!$C$14</definedName>
    <definedName name="External_Reference_Files">'Step 3.3.4 '!$D$10</definedName>
    <definedName name="Extract_Files">'Step 3.3.3 '!$D$12</definedName>
    <definedName name="Hardware_Description_Row_1">'Step 3.2'!$D$10</definedName>
    <definedName name="Hardware_description_row_1_2">'Step 3.2'!$D$10</definedName>
    <definedName name="Hardware_Description_row_1_3">'Step 3.2'!$D$10</definedName>
    <definedName name="High_Batch_Data_Entry_Trans" localSheetId="9">'Step 3.3.2 '!$G$10</definedName>
    <definedName name="High_Batch_Transactions" localSheetId="9">'Step 3.3.2 '!$G$6</definedName>
    <definedName name="High_Data_Entry_Transas" localSheetId="9">'Step 3.3.2 '!$G$8</definedName>
    <definedName name="High_Effort_to_develop">'Step 3.3.5  '!$G$4</definedName>
    <definedName name="High_Enquiries">'Step 3.3.3 '!$G$8</definedName>
    <definedName name="High_Extract_Files">'Step 3.3.3 '!$G$12</definedName>
    <definedName name="High_High_Level_Entities">'Step 3.3.4 '!$G$6</definedName>
    <definedName name="High_Incoming" localSheetId="10">'Step 3.3.2 Impact'!$G$6</definedName>
    <definedName name="High_Level_Entities">'Step 3.3.4 '!$D$6</definedName>
    <definedName name="High_Maintianed_Normalised_files">'Step 3.3.4 '!$G$8</definedName>
    <definedName name="High_Menu_options">'Step 3.3.3 '!$G$6</definedName>
    <definedName name="High_Normalised_files">'Step 3.3.4 '!$G$4</definedName>
    <definedName name="High_Online_Transactions" localSheetId="9">'Step 3.3.2 '!$G$4</definedName>
    <definedName name="High_Outgoing" localSheetId="10">'Step 3.3.2 Impact'!$G$8</definedName>
    <definedName name="High_People_Supporting">'Step 3.3.5  '!$G$6</definedName>
    <definedName name="high_Physical_files">'Step 3.3.5  '!$G$8</definedName>
    <definedName name="High_Referenced_files">'Step 3.3.4 '!$G$10</definedName>
    <definedName name="High_Reports" localSheetId="10">'Step 3.3.2 Impact'!$G$10</definedName>
    <definedName name="High_Reports">'Step 3.3.3 '!$G$10</definedName>
    <definedName name="High_Screens" localSheetId="10">'Step 3.3.2 Impact'!$G$4</definedName>
    <definedName name="High_Use_Cases">'Step 3.3.3 '!$G$4</definedName>
    <definedName name="Highest_KLOC_Language_Name1">'Step 3.3.5  '!$G$10</definedName>
    <definedName name="Is_there_a_diagram?" localSheetId="8">'Step 3.3.1 '!$D$14</definedName>
    <definedName name="Is_there_a_diagram?" localSheetId="9">'Step 3.3.2 '!$D$14</definedName>
    <definedName name="Is_there_a_diagram?" localSheetId="10">'Step 3.3.2 Impact'!#REF!</definedName>
    <definedName name="Is_there_a_diagram?" localSheetId="11">'Step 3.3.3 '!$D$14</definedName>
    <definedName name="Is_there_a_diagram?" localSheetId="12">'Step 3.3.4 '!$D$13</definedName>
    <definedName name="Is_there_a_diagram?" localSheetId="13">'Step 3.3.5  '!$D$13</definedName>
    <definedName name="Is_there_a_diagram?">'Step 3.2'!$D$16</definedName>
    <definedName name="KLOC_Language_Name1">'Step 3.3.5  '!$D$10</definedName>
    <definedName name="Language_level_Row_1">'Step 3.2'!$D$14</definedName>
    <definedName name="Language_name_1">'Step 3.2'!$D$12</definedName>
    <definedName name="Language_name_1_2">'Step 3.2'!$D$12</definedName>
    <definedName name="Language_name_1_3">'Step 3.2'!$D$12</definedName>
    <definedName name="Language_name_1_a">'Step 3.2'!$D$12</definedName>
    <definedName name="Lanuage_Level_Row_1_2">'Step 3.2'!$D$14</definedName>
    <definedName name="Low_Batch_Data_Entry_Trans" localSheetId="9">'Step 3.3.2 '!$F$10</definedName>
    <definedName name="Low_Batch_Transactions" localSheetId="9">'Step 3.3.2 '!$F$6</definedName>
    <definedName name="Low_Data_Entry_Transactions" localSheetId="9">'Step 3.3.2 '!$F$8</definedName>
    <definedName name="Low_Effort_to_develop">'Step 3.3.5  '!$F$4</definedName>
    <definedName name="Low_Enquiries">'Step 3.3.3 '!$F$8</definedName>
    <definedName name="Low_Extract_Files">'Step 3.3.3 '!$F$12</definedName>
    <definedName name="Low_High_Level_Entities">'Step 3.3.4 '!$F$6</definedName>
    <definedName name="Low_Incoming" localSheetId="10">'Step 3.3.2 Impact'!$F$6</definedName>
    <definedName name="Low_Maintianed_Normalised_files">'Step 3.3.4 '!$F$8</definedName>
    <definedName name="Low_Menu_options">'Step 3.3.3 '!$F$6</definedName>
    <definedName name="Low_Normalised_files">'Step 3.3.4 '!$F$4</definedName>
    <definedName name="Low_Online_Transactions" localSheetId="9">'Step 3.3.2 '!$F$4</definedName>
    <definedName name="Low_Outgoing" localSheetId="10">'Step 3.3.2 Impact'!$F$8</definedName>
    <definedName name="Low_Physical_files">'Step 3.3.5  '!$F$8</definedName>
    <definedName name="Low_Referenced_files">'Step 3.3.4 '!$F$10</definedName>
    <definedName name="Low_Reports" localSheetId="10">'Step 3.3.2 Impact'!$F$10</definedName>
    <definedName name="Low_reports">'Step 3.3.3 '!$F$10</definedName>
    <definedName name="Low_Screens" localSheetId="10">'Step 3.3.2 Impact'!$F$4</definedName>
    <definedName name="Low_Use_Cases">'Step 3.3.3 '!$F$4</definedName>
    <definedName name="Lowest_KLOC_Language_Name1">'Step 3.3.5  '!$F$10</definedName>
    <definedName name="Lowest_People_Supporting">'Step 3.3.5  '!$F$6</definedName>
    <definedName name="Menu_options">'Step 3.3.3 '!$D$6</definedName>
    <definedName name="Normalised_Updated">'Step 3.3.4 '!$D$8</definedName>
    <definedName name="Number_Normalised_files">'Step 3.3.4 '!$D$4</definedName>
    <definedName name="Number_of_Interfacing_Systems" localSheetId="0">#REF!</definedName>
    <definedName name="Number_of_Interfacing_Systems">#REF!</definedName>
    <definedName name="Online_Transactions">'Step 3.3.2 '!$D$4</definedName>
    <definedName name="Organisation">'Step 2'!$C$5</definedName>
    <definedName name="Organisation2">'Step 2'!$C$5</definedName>
    <definedName name="People_Supporting">'Step 3.3.5  '!$D$6</definedName>
    <definedName name="Percentage_customised_built" localSheetId="0">#REF!</definedName>
    <definedName name="Percentage_customised_built">#REF!</definedName>
    <definedName name="Physical_files">'Step 3.3.5  '!$D$8</definedName>
    <definedName name="Primary_Development_Platform_Lanaguage" localSheetId="0">#REF!</definedName>
    <definedName name="Primary_Development_Platform_Lanaguage">#REF!</definedName>
    <definedName name="_xlnm.Print_Area" localSheetId="4">'Step 1'!$A$1:$K$12</definedName>
    <definedName name="_xlnm.Print_Area" localSheetId="3">'Step 1 Project'!$A$1:$K$12</definedName>
    <definedName name="_xlnm.Print_Area" localSheetId="7">'Step 3.2'!$B$1:$J$11</definedName>
    <definedName name="_xlnm.Print_Area" localSheetId="8">'Step 3.3.1 '!$B$1:$J$9</definedName>
    <definedName name="_xlnm.Print_Area" localSheetId="9">'Step 3.3.2 '!$B$1:$J$9</definedName>
    <definedName name="_xlnm.Print_Area" localSheetId="10">'Step 3.3.2 Impact'!$B$1:$J$9</definedName>
    <definedName name="_xlnm.Print_Area" localSheetId="11">'Step 3.3.3 '!$B$1:$J$9</definedName>
    <definedName name="_xlnm.Print_Area" localSheetId="12">'Step 3.3.4 '!$B$1:$J$9</definedName>
    <definedName name="_xlnm.Print_Area" localSheetId="13">'Step 3.3.5  '!$B$1:$J$9</definedName>
    <definedName name="Programs_Language_Name2" localSheetId="0">#REF!</definedName>
    <definedName name="Programs_Language_Name2">#REF!</definedName>
    <definedName name="Programs_Language_Name4" localSheetId="0">#REF!</definedName>
    <definedName name="Programs_Language_Name4">#REF!</definedName>
    <definedName name="Project_Requirements" localSheetId="0">#REF!</definedName>
    <definedName name="Project_Requirements">#REF!</definedName>
    <definedName name="Project_Type" localSheetId="0">'[1]Step 1'!$D$16</definedName>
    <definedName name="Project_Type" localSheetId="3">'Step 1 Project'!$D$16</definedName>
    <definedName name="Project_Type">'Step 1'!$D$16</definedName>
    <definedName name="Quality_Data_Model" localSheetId="9">'Step 3.3.2 '!$L$15</definedName>
    <definedName name="Quality_Data_Model" localSheetId="10">'Step 3.3.2 Impact'!$L$15</definedName>
    <definedName name="Quality_Data_Model" localSheetId="11">'Step 3.3.3 '!$L$15</definedName>
    <definedName name="Quality_Data_Model" localSheetId="12">'Step 3.3.4 '!$L$14</definedName>
    <definedName name="Quality_Data_Model" localSheetId="13">'Step 3.3.5  '!$L$14</definedName>
    <definedName name="Quality_Functional_Spec" localSheetId="9">'Step 3.3.2 '!$H$6</definedName>
    <definedName name="Quality_Functional_Spec" localSheetId="10">'Step 3.3.2 Impact'!$H$6</definedName>
    <definedName name="Quality_Functional_Spec" localSheetId="11">'Step 3.3.3 '!$H$6</definedName>
    <definedName name="Quality_Functional_Spec" localSheetId="12">'Step 3.3.4 '!$H$6</definedName>
    <definedName name="Quality_Functional_Spec" localSheetId="13">'Step 3.3.5  '!$H$6</definedName>
    <definedName name="Quality_Functional_Spec">'Step 3.3.1 '!$H$6</definedName>
    <definedName name="Quality_Other" localSheetId="9">'Step 3.3.2 '!$H$10</definedName>
    <definedName name="Quality_Other" localSheetId="10">'Step 3.3.2 Impact'!$H$10</definedName>
    <definedName name="Quality_Other" localSheetId="11">'Step 3.3.3 '!$H$10</definedName>
    <definedName name="Quality_Other" localSheetId="12">'Step 3.3.4 '!$H$10</definedName>
    <definedName name="Quality_Other" localSheetId="13">'Step 3.3.5  '!$H$10</definedName>
    <definedName name="Quality_Other">'Step 3.3.1 '!$H$10</definedName>
    <definedName name="Quality_Physical_Design_Specifications" localSheetId="9">'Step 3.3.2 '!$H$8</definedName>
    <definedName name="Quality_Physical_Design_Specifications" localSheetId="10">'Step 3.3.2 Impact'!$H$8</definedName>
    <definedName name="Quality_Physical_Design_Specifications" localSheetId="11">'Step 3.3.3 '!$H$8</definedName>
    <definedName name="Quality_Physical_Design_Specifications" localSheetId="12">'Step 3.3.4 '!$H$8</definedName>
    <definedName name="Quality_Physical_Design_Specifications" localSheetId="13">'Step 3.3.5  '!$H$8</definedName>
    <definedName name="Quality_Physical_Design_Specifications">'Step 3.3.1 '!$H$8</definedName>
    <definedName name="Quality_Requirement_Spec" localSheetId="9">'Step 3.3.2 '!$H$4</definedName>
    <definedName name="Quality_Requirement_Spec" localSheetId="10">'Step 3.3.2 Impact'!$H$4</definedName>
    <definedName name="Quality_Requirement_Spec" localSheetId="11">'Step 3.3.3 '!$H$4</definedName>
    <definedName name="Quality_Requirement_Spec" localSheetId="12">'Step 3.3.4 '!$H$4</definedName>
    <definedName name="Quality_Requirement_Spec" localSheetId="13">'Step 3.3.5  '!$H$4</definedName>
    <definedName name="Quality_Requirement_Spec">'Step 3.3.1 '!$H$4</definedName>
    <definedName name="Quality_User_Manual" localSheetId="9">'Step 3.3.2 '!$H$12</definedName>
    <definedName name="Quality_User_Manual" localSheetId="10">'Step 3.3.2 Impact'!$B$16</definedName>
    <definedName name="Quality_User_Manual" localSheetId="11">'Step 3.3.3 '!$H$12</definedName>
    <definedName name="Quality_User_Manual">'Step 3.3.1 '!$H$12</definedName>
    <definedName name="Questcompletedby2">'Step 2'!$C$14</definedName>
    <definedName name="Relevant_Comments" localSheetId="0">#REF!</definedName>
    <definedName name="Relevant_Comments">#REF!</definedName>
    <definedName name="Reports">'Step 3.3.3 '!$D$10</definedName>
    <definedName name="Software_Description">'Step 3.2'!$D$12</definedName>
    <definedName name="testing">'Step 2'!$C$5</definedName>
    <definedName name="Type_of_Software">'Step 3.2'!$D$6</definedName>
    <definedName name="Up_to_date_Functional_Spec" localSheetId="9">'Step 3.3.2 '!$I$6</definedName>
    <definedName name="Up_to_date_Functional_Spec" localSheetId="10">'Step 3.3.2 Impact'!$I$6</definedName>
    <definedName name="Up_to_date_Functional_Spec" localSheetId="11">'Step 3.3.3 '!$I$6</definedName>
    <definedName name="Up_to_date_Functional_Spec" localSheetId="12">'Step 3.3.4 '!$I$6</definedName>
    <definedName name="Up_to_date_Functional_Spec" localSheetId="13">'Step 3.3.5  '!$I$6</definedName>
    <definedName name="Up_to_date_Functional_Spec">'Step 3.3.1 '!$I$6</definedName>
    <definedName name="Up_to_date_Other" localSheetId="9">'Step 3.3.2 '!$I$10</definedName>
    <definedName name="Up_to_date_Other" localSheetId="10">'Step 3.3.2 Impact'!$I$10</definedName>
    <definedName name="Up_to_date_Other" localSheetId="11">'Step 3.3.3 '!$I$10</definedName>
    <definedName name="Up_to_date_Other" localSheetId="12">'Step 3.3.4 '!$I$10</definedName>
    <definedName name="Up_to_date_Other" localSheetId="13">'Step 3.3.5  '!#REF!</definedName>
    <definedName name="Up_to_date_Other">'Step 3.3.1 '!$I$10</definedName>
    <definedName name="Up_to_date_Physical_Design_Specifications" localSheetId="9">'Step 3.3.2 '!$I$8</definedName>
    <definedName name="Up_to_date_Physical_Design_Specifications" localSheetId="10">'Step 3.3.2 Impact'!$I$8</definedName>
    <definedName name="Up_to_date_Physical_Design_Specifications" localSheetId="11">'Step 3.3.3 '!$I$8</definedName>
    <definedName name="Up_to_date_Physical_Design_Specifications" localSheetId="12">'Step 3.3.4 '!$I$8</definedName>
    <definedName name="Up_to_date_Physical_Design_Specifications" localSheetId="13">'Step 3.3.5  '!$I$8</definedName>
    <definedName name="Up_to_date_Physical_Design_Specifications">'Step 3.3.1 '!$I$8</definedName>
    <definedName name="Up_to_date_Physical_User_Manual" localSheetId="9">'Step 3.3.2 '!$I$12</definedName>
    <definedName name="Up_to_date_Physical_User_Manual" localSheetId="10">'Step 3.3.2 Impact'!$I$17</definedName>
    <definedName name="Up_to_date_Physical_User_Manual" localSheetId="11">'Step 3.3.3 '!$I$12</definedName>
    <definedName name="Up_to_date_Physical_User_Manual">'Step 3.3.1 '!$I$12</definedName>
    <definedName name="Up_to_date_Requirements_Specification" localSheetId="9">'Step 3.3.2 '!$I$4</definedName>
    <definedName name="Up_to_date_Requirements_Specification" localSheetId="10">'Step 3.3.2 Impact'!$I$4</definedName>
    <definedName name="Up_to_date_Requirements_Specification" localSheetId="11">'Step 3.3.3 '!$I$4</definedName>
    <definedName name="Up_to_date_Requirements_Specification" localSheetId="12">'Step 3.3.4 '!$I$4</definedName>
    <definedName name="Up_to_date_Requirements_Specification" localSheetId="13">'Step 3.3.5  '!$I$10</definedName>
    <definedName name="Up_to_date_Requirements_Specification">'Step 3.3.1 '!$I$4</definedName>
    <definedName name="Use_Cases">'Step 3.3.3 '!$D$4</definedName>
    <definedName name="User_Select_Estimate_Type" localSheetId="0">'[1]Step 1'!$D$14</definedName>
    <definedName name="User_Select_Estimate_Type" localSheetId="3">'Step 1 Project'!$D$14</definedName>
    <definedName name="User_Select_Estimate_Type">'Step 1'!$D$14</definedName>
    <definedName name="Was_Software_built_inhouse?" localSheetId="0">#REF!</definedName>
    <definedName name="Was_Software_built_inhouse?">#REF!</definedName>
    <definedName name="Your_Name">'Step 2'!$C$3</definedName>
  </definedNames>
  <calcPr calcId="145621"/>
</workbook>
</file>

<file path=xl/calcChain.xml><?xml version="1.0" encoding="utf-8"?>
<calcChain xmlns="http://schemas.openxmlformats.org/spreadsheetml/2006/main">
  <c r="O23" i="26" l="1"/>
  <c r="O21" i="26"/>
  <c r="D21" i="26" s="1"/>
  <c r="B16" i="26"/>
  <c r="D18" i="26" l="1"/>
  <c r="C14" i="1" l="1"/>
  <c r="O23" i="9" l="1"/>
  <c r="O21" i="9"/>
  <c r="D18" i="9" s="1"/>
  <c r="A16" i="1" l="1"/>
  <c r="B16" i="9"/>
  <c r="E12" i="12" l="1"/>
  <c r="D21" i="9"/>
  <c r="A10" i="17"/>
  <c r="B8" i="17"/>
  <c r="E8" i="17"/>
  <c r="A8" i="17"/>
  <c r="B6" i="17"/>
  <c r="E6" i="17"/>
  <c r="B10" i="17"/>
  <c r="A6" i="17"/>
  <c r="B4" i="17"/>
  <c r="E10" i="17"/>
  <c r="B12" i="12"/>
  <c r="A12" i="12"/>
</calcChain>
</file>

<file path=xl/comments1.xml><?xml version="1.0" encoding="utf-8"?>
<comments xmlns="http://schemas.openxmlformats.org/spreadsheetml/2006/main">
  <authors>
    <author>Pam Morris</author>
  </authors>
  <commentList>
    <comment ref="B4" authorId="0">
      <text>
        <r>
          <rPr>
            <b/>
            <sz val="8"/>
            <color indexed="81"/>
            <rFont val="Tahoma"/>
            <family val="2"/>
          </rPr>
          <t xml:space="preserve">These are TYPES of transactions NOT VOLUMES ! They typically correspond to ‘transactions’ or ‘business events’ the user can perform with the system. </t>
        </r>
        <r>
          <rPr>
            <sz val="8"/>
            <color indexed="81"/>
            <rFont val="Tahoma"/>
            <family val="2"/>
          </rPr>
          <t xml:space="preserve">The transactions are triggered online. The user may be a human user or transactions from other applications. </t>
        </r>
        <r>
          <rPr>
            <b/>
            <sz val="8"/>
            <color indexed="81"/>
            <rFont val="Tahoma"/>
            <family val="2"/>
          </rPr>
          <t xml:space="preserve">
This is a summary field.  
</t>
        </r>
        <r>
          <rPr>
            <b/>
            <u/>
            <sz val="8"/>
            <color indexed="81"/>
            <rFont val="Tahoma"/>
            <family val="2"/>
          </rPr>
          <t>INCLUDE:</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online screen inputs, inputs received from other applications that are processed online/in realtime, 
2.</t>
        </r>
        <r>
          <rPr>
            <b/>
            <u/>
            <sz val="8"/>
            <color indexed="81"/>
            <rFont val="Tahoma"/>
            <family val="2"/>
          </rPr>
          <t>Unique</t>
        </r>
        <r>
          <rPr>
            <sz val="8"/>
            <color indexed="81"/>
            <rFont val="Tahoma"/>
            <family val="2"/>
          </rPr>
          <t xml:space="preserve"> reports  that are  triggered online/in realtime 
3. </t>
        </r>
        <r>
          <rPr>
            <b/>
            <u/>
            <sz val="8"/>
            <color indexed="81"/>
            <rFont val="Tahoma"/>
            <family val="2"/>
          </rPr>
          <t>Unique</t>
        </r>
        <r>
          <rPr>
            <sz val="8"/>
            <color indexed="81"/>
            <rFont val="Tahoma"/>
            <family val="2"/>
          </rPr>
          <t xml:space="preserve"> enquiry/list transactions.
</t>
        </r>
      </text>
    </comment>
    <comment ref="B6" authorId="0">
      <text>
        <r>
          <rPr>
            <b/>
            <sz val="8"/>
            <color indexed="81"/>
            <rFont val="Tahoma"/>
            <family val="2"/>
          </rPr>
          <t xml:space="preserve">These are TYPES of transactions NOT VOLUMES ! These typically correspond to ‘transactions’ or ‘business events’ that are performed by the system.   
</t>
        </r>
        <r>
          <rPr>
            <sz val="8"/>
            <color indexed="81"/>
            <rFont val="Tahoma"/>
            <family val="2"/>
          </rPr>
          <t xml:space="preserve">Batch jobs are jobs which are scheduled to run at a particular time.  Typically they are started by a scheduler. </t>
        </r>
        <r>
          <rPr>
            <b/>
            <sz val="8"/>
            <color indexed="81"/>
            <rFont val="Tahoma"/>
            <family val="2"/>
          </rPr>
          <t xml:space="preserve">
</t>
        </r>
        <r>
          <rPr>
            <b/>
            <u/>
            <sz val="8"/>
            <color indexed="81"/>
            <rFont val="Tahoma"/>
            <family val="2"/>
          </rPr>
          <t xml:space="preserve">NOTE:  </t>
        </r>
        <r>
          <rPr>
            <b/>
            <sz val="8"/>
            <color indexed="81"/>
            <rFont val="Tahoma"/>
            <family val="2"/>
          </rPr>
          <t xml:space="preserve">
</t>
        </r>
        <r>
          <rPr>
            <sz val="8"/>
            <color indexed="81"/>
            <rFont val="Tahoma"/>
            <family val="2"/>
          </rPr>
          <t>Must distinguish between batch programs and batch jobs.  Typically one batch job comprises one to many batch programs. Where possible count batch jobs NOT programs.</t>
        </r>
        <r>
          <rPr>
            <b/>
            <sz val="8"/>
            <color indexed="81"/>
            <rFont val="Tahoma"/>
            <family val="2"/>
          </rPr>
          <t xml:space="preserve">
This is a summary field. 
</t>
        </r>
        <r>
          <rPr>
            <b/>
            <u/>
            <sz val="8"/>
            <color indexed="81"/>
            <rFont val="Tahoma"/>
            <family val="2"/>
          </rPr>
          <t>INCLUDE:</t>
        </r>
        <r>
          <rPr>
            <b/>
            <sz val="8"/>
            <color indexed="81"/>
            <rFont val="Tahoma"/>
            <family val="2"/>
          </rPr>
          <t xml:space="preserve">
1.  </t>
        </r>
        <r>
          <rPr>
            <b/>
            <u/>
            <sz val="8"/>
            <color indexed="81"/>
            <rFont val="Tahoma"/>
            <family val="2"/>
          </rPr>
          <t>Unique</t>
        </r>
        <r>
          <rPr>
            <b/>
            <sz val="8"/>
            <color indexed="81"/>
            <rFont val="Tahoma"/>
            <family val="2"/>
          </rPr>
          <t xml:space="preserve"> </t>
        </r>
        <r>
          <rPr>
            <sz val="8"/>
            <color indexed="81"/>
            <rFont val="Tahoma"/>
            <family val="2"/>
          </rPr>
          <t>transactions entering from other applications which this application has the code logic to process the input data to update its own files according to predefined processing schedules. Review each incoming file to identify the number of different record types in the file.  Do not count headers and trailers but count one unique batch update transaction per other record type.
2.</t>
        </r>
        <r>
          <rPr>
            <b/>
            <u/>
            <sz val="8"/>
            <color indexed="81"/>
            <rFont val="Tahoma"/>
            <family val="2"/>
          </rPr>
          <t>Unique</t>
        </r>
        <r>
          <rPr>
            <sz val="8"/>
            <color indexed="81"/>
            <rFont val="Tahoma"/>
            <family val="2"/>
          </rPr>
          <t xml:space="preserve"> reports that are produced by scheduled batch jobs.
3. </t>
        </r>
        <r>
          <rPr>
            <b/>
            <u/>
            <sz val="8"/>
            <color indexed="81"/>
            <rFont val="Tahoma"/>
            <family val="2"/>
          </rPr>
          <t>Unique</t>
        </r>
        <r>
          <rPr>
            <sz val="8"/>
            <color indexed="81"/>
            <rFont val="Tahoma"/>
            <family val="2"/>
          </rPr>
          <t xml:space="preserve"> data extracts sent to other applications
</t>
        </r>
      </text>
    </comment>
    <comment ref="B8" authorId="0">
      <text>
        <r>
          <rPr>
            <b/>
            <sz val="8"/>
            <color indexed="81"/>
            <rFont val="Tahoma"/>
            <family val="2"/>
          </rPr>
          <t xml:space="preserve">These are TYPES of transactions NOT VOLUMES ! 
The numbers of different types of transactions which update (add, change or delete) records from files online/real time. 
</t>
        </r>
        <r>
          <rPr>
            <sz val="8"/>
            <color indexed="81"/>
            <rFont val="Tahoma"/>
            <family val="2"/>
          </rPr>
          <t xml:space="preserve">Typically each maintenance/update screen relates to a minimum of 3 business transactions (Add, Change, Delete) but in some complex systems there may be more. 
Where a screen has multiple tabs consider ‘mandatory’ fields.  How many tabs must have data entered before the transaction can be saved.  
If you have tabs -  count both screens and tabs, work out an average of tabs per screen and record the results in a Comment. In the cell record the tally for the screen count only. 
</t>
        </r>
        <r>
          <rPr>
            <b/>
            <sz val="8"/>
            <color indexed="81"/>
            <rFont val="Tahoma"/>
            <family val="2"/>
          </rPr>
          <t xml:space="preserve">
</t>
        </r>
        <r>
          <rPr>
            <b/>
            <u/>
            <sz val="8"/>
            <color indexed="81"/>
            <rFont val="Tahoma"/>
            <family val="2"/>
          </rPr>
          <t xml:space="preserve">NOTE: </t>
        </r>
        <r>
          <rPr>
            <b/>
            <sz val="8"/>
            <color indexed="81"/>
            <rFont val="Tahoma"/>
            <family val="2"/>
          </rPr>
          <t xml:space="preserve">
</t>
        </r>
        <r>
          <rPr>
            <sz val="8"/>
            <color indexed="81"/>
            <rFont val="Tahoma"/>
            <family val="2"/>
          </rPr>
          <t>The update/maintenance transactions for files that have been identified as Codes tables in 4.5 should not be included here and they are NOT counted at all.</t>
        </r>
        <r>
          <rPr>
            <b/>
            <sz val="8"/>
            <color indexed="81"/>
            <rFont val="Tahoma"/>
            <family val="2"/>
          </rPr>
          <t xml:space="preserve">
</t>
        </r>
        <r>
          <rPr>
            <b/>
            <u/>
            <sz val="8"/>
            <color indexed="81"/>
            <rFont val="Tahoma"/>
            <family val="2"/>
          </rPr>
          <t>INCLUDE :</t>
        </r>
        <r>
          <rPr>
            <b/>
            <sz val="8"/>
            <color indexed="81"/>
            <rFont val="Tahoma"/>
            <family val="2"/>
          </rPr>
          <t xml:space="preserve">
</t>
        </r>
        <r>
          <rPr>
            <sz val="8"/>
            <color indexed="81"/>
            <rFont val="Tahoma"/>
            <family val="2"/>
          </rPr>
          <t xml:space="preserve">1. Number of sets of online screens, which are used to enter data into the system. (NOTE: a set of screens is one or more screens which need to have (mandatory) data entered in order for the business event to be successfully completed.)
2. Unique transactions entering from other applications for which this application has the code logic to process the input data to update its own files </t>
        </r>
        <r>
          <rPr>
            <b/>
            <sz val="8"/>
            <color indexed="81"/>
            <rFont val="Tahoma"/>
            <family val="2"/>
          </rPr>
          <t>in real time or via an API or stored procedure</t>
        </r>
        <r>
          <rPr>
            <sz val="8"/>
            <color indexed="81"/>
            <rFont val="Tahoma"/>
            <family val="2"/>
          </rPr>
          <t>.
3. Forms submitted via web front ends.</t>
        </r>
        <r>
          <rPr>
            <b/>
            <sz val="8"/>
            <color indexed="81"/>
            <rFont val="Tahoma"/>
            <family val="2"/>
          </rPr>
          <t xml:space="preserve">
</t>
        </r>
        <r>
          <rPr>
            <sz val="8"/>
            <color indexed="81"/>
            <rFont val="Tahoma"/>
            <family val="2"/>
          </rPr>
          <t xml:space="preserve">
</t>
        </r>
      </text>
    </comment>
    <comment ref="B10" authorId="0">
      <text>
        <r>
          <rPr>
            <b/>
            <sz val="8"/>
            <color indexed="81"/>
            <rFont val="Tahoma"/>
            <family val="2"/>
          </rPr>
          <t xml:space="preserve">These are TYPES of transactions NOT VOLUMES !  
The number of different types of transactions which update (add, change or delete) records from files via batch jobs. 
Batch jobs are jobs which are scheduled to run at a particular time.  Typically they are started by a scheduler. 
</t>
        </r>
        <r>
          <rPr>
            <b/>
            <u/>
            <sz val="8"/>
            <color indexed="81"/>
            <rFont val="Tahoma"/>
            <family val="2"/>
          </rPr>
          <t xml:space="preserve">NOTE:  </t>
        </r>
        <r>
          <rPr>
            <b/>
            <sz val="8"/>
            <color indexed="81"/>
            <rFont val="Tahoma"/>
            <family val="2"/>
          </rPr>
          <t xml:space="preserve">
</t>
        </r>
        <r>
          <rPr>
            <sz val="8"/>
            <color indexed="81"/>
            <rFont val="Tahoma"/>
            <family val="2"/>
          </rPr>
          <t xml:space="preserve">Must distinguish between batch programs and batch jobs.  Typically one batch job comprises one to many batch programs. Where possible count batch jobs NOT programs.
Batch update transactions typically are the import files received from other applications.  </t>
        </r>
        <r>
          <rPr>
            <b/>
            <sz val="8"/>
            <color indexed="81"/>
            <rFont val="Tahoma"/>
            <family val="2"/>
          </rPr>
          <t xml:space="preserve">
</t>
        </r>
        <r>
          <rPr>
            <b/>
            <u/>
            <sz val="8"/>
            <color indexed="81"/>
            <rFont val="Tahoma"/>
            <family val="2"/>
          </rPr>
          <t>INCLUDE :</t>
        </r>
        <r>
          <rPr>
            <b/>
            <sz val="8"/>
            <color indexed="81"/>
            <rFont val="Tahoma"/>
            <family val="2"/>
          </rPr>
          <t xml:space="preserve">
</t>
        </r>
        <r>
          <rPr>
            <sz val="8"/>
            <color indexed="81"/>
            <rFont val="Tahoma"/>
            <family val="2"/>
          </rPr>
          <t xml:space="preserve">1.  </t>
        </r>
        <r>
          <rPr>
            <b/>
            <u/>
            <sz val="8"/>
            <color indexed="81"/>
            <rFont val="Tahoma"/>
            <family val="2"/>
          </rPr>
          <t xml:space="preserve">Unique </t>
        </r>
        <r>
          <rPr>
            <sz val="8"/>
            <color indexed="81"/>
            <rFont val="Tahoma"/>
            <family val="2"/>
          </rPr>
          <t xml:space="preserve">transactions entering from other applications which this application has the code logic to process the input data to update its own files according to predefined processing schedules. Review each incoming file to identify the number of different record types in the file.  Do not count headers and trailers but count one unique batch update transaction per other record type.
</t>
        </r>
      </text>
    </comment>
  </commentList>
</comments>
</file>

<file path=xl/comments2.xml><?xml version="1.0" encoding="utf-8"?>
<comments xmlns="http://schemas.openxmlformats.org/spreadsheetml/2006/main">
  <authors>
    <author>Pam Morris</author>
  </authors>
  <commentList>
    <comment ref="B4" authorId="0">
      <text>
        <r>
          <rPr>
            <b/>
            <sz val="8"/>
            <color indexed="81"/>
            <rFont val="Tahoma"/>
            <family val="2"/>
          </rPr>
          <t xml:space="preserve"> If system functionality has been specified using Use Cases, identify the number of different "Use Cases" in the specification used to define the functionality delivered by the application or project. If Use Cases were not used leave this field blank.</t>
        </r>
      </text>
    </comment>
    <comment ref="B6" authorId="0">
      <text>
        <r>
          <rPr>
            <b/>
            <sz val="8"/>
            <color indexed="81"/>
            <rFont val="Tahoma"/>
            <family val="2"/>
          </rPr>
          <t xml:space="preserve"> This cell is relevant to online systems only.  
</t>
        </r>
        <r>
          <rPr>
            <b/>
            <u/>
            <sz val="8"/>
            <color indexed="81"/>
            <rFont val="Tahoma"/>
            <family val="2"/>
          </rPr>
          <t>INCLUDE :</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menu options provided to the user by the application.  </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1. Count only those menu options that actually trigger unique processing (lowest level in menu hierarchy tree).  
2. If the same option can be triggered from multiple menus count it once only</t>
        </r>
        <r>
          <rPr>
            <b/>
            <sz val="8"/>
            <color indexed="81"/>
            <rFont val="Tahoma"/>
            <family val="2"/>
          </rPr>
          <t xml:space="preserve">
</t>
        </r>
        <r>
          <rPr>
            <b/>
            <u/>
            <sz val="8"/>
            <color indexed="81"/>
            <rFont val="Tahoma"/>
            <family val="2"/>
          </rPr>
          <t>EXCLUDE:</t>
        </r>
        <r>
          <rPr>
            <b/>
            <sz val="8"/>
            <color indexed="81"/>
            <rFont val="Tahoma"/>
            <family val="2"/>
          </rPr>
          <t xml:space="preserve">
</t>
        </r>
        <r>
          <rPr>
            <sz val="8"/>
            <color indexed="81"/>
            <rFont val="Tahoma"/>
            <family val="2"/>
          </rPr>
          <t xml:space="preserve">1. Menu Options that simply allow the user to navigate to a lower level on the menu hierarchy.
</t>
        </r>
      </text>
    </comment>
    <comment ref="B8" authorId="0">
      <text>
        <r>
          <rPr>
            <b/>
            <sz val="8"/>
            <color indexed="81"/>
            <rFont val="Tahoma"/>
            <family val="2"/>
          </rPr>
          <t xml:space="preserve">Enquiry functions (EQs) are those that perform a ‘read’ directly from the database and present the information to the user on a screen.  The processing may include data filtering/selection or sorting but does not include any calculations or data derivation, for example,  determining whether records have exceed escalation thresholds.
</t>
        </r>
        <r>
          <rPr>
            <b/>
            <u/>
            <sz val="8"/>
            <color indexed="81"/>
            <rFont val="Tahoma"/>
            <family val="2"/>
          </rPr>
          <t>INCLUDE :</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enquiries that display a list/s of records from a database table/s.  
2. </t>
        </r>
        <r>
          <rPr>
            <b/>
            <u/>
            <sz val="8"/>
            <color indexed="81"/>
            <rFont val="Tahoma"/>
            <family val="2"/>
          </rPr>
          <t>Unique</t>
        </r>
        <r>
          <rPr>
            <sz val="8"/>
            <color indexed="81"/>
            <rFont val="Tahoma"/>
            <family val="2"/>
          </rPr>
          <t xml:space="preserve"> enquiries that display the full details of a single record from a database table</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 xml:space="preserve">1. At a minimum every file counted in 4.3 would be expected to have 1 EQ but typically 2.  IN MOST CASES every set of maintenance/update txns have a corresponding List (multiple records) and Display (full details of a single record) transactions.
2. If you have  Online queries which calculate or derive data and present totals these should be counted as outputs/reports under 3.5
3. With EQs it is important to establish uniqueness.  If an EQ permits multiple selection filters, but the data being retrieved is coming from the same file/table and result display of the same fields, this is counted as a single unique EQ
4. Displaying record data prior to updating or deleting the record does not count as a separate EQ.
5.Do not count Ad hoc queries or those developed by users even if they are kept in libraries.  (Random SQL queries. Queries built via a Query Builder utility). Only count those queries developed and maintained by the project support team and available to system 
 </t>
        </r>
        <r>
          <rPr>
            <b/>
            <sz val="8"/>
            <color indexed="81"/>
            <rFont val="Tahoma"/>
            <family val="2"/>
          </rPr>
          <t xml:space="preserve">
</t>
        </r>
      </text>
    </comment>
    <comment ref="B10" authorId="0">
      <text>
        <r>
          <rPr>
            <b/>
            <sz val="8"/>
            <color indexed="81"/>
            <rFont val="Tahoma"/>
            <family val="2"/>
          </rPr>
          <t xml:space="preserve"> Reports are displays/prints of data that include calculated and derived data.  Reports include Totals and other fields which are generated based upon an underlying mathematical algorithm.
</t>
        </r>
        <r>
          <rPr>
            <sz val="8"/>
            <color indexed="81"/>
            <rFont val="Tahoma"/>
            <family val="2"/>
          </rPr>
          <t xml:space="preserve">BATCH outputs/reports are those that are scheduled to run Daily, Weekly, Monthly, Quarterly, EOY
ONLINE  reports are those that are triggered online and the user expects an immediate response from the system.
Reports Include letters, email notifications (even if printed externally).  </t>
        </r>
        <r>
          <rPr>
            <b/>
            <sz val="8"/>
            <color indexed="81"/>
            <rFont val="Tahoma"/>
            <family val="2"/>
          </rPr>
          <t xml:space="preserve">
</t>
        </r>
        <r>
          <rPr>
            <b/>
            <u/>
            <sz val="8"/>
            <color indexed="81"/>
            <rFont val="Tahoma"/>
            <family val="2"/>
          </rPr>
          <t xml:space="preserve">INCLUDE: </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reports produced by the application. These reports may be printed, displayed on screen, sent via communications lines as files, extracted and sent to another application for printing, stored on the system for printing later etc. Only count a report once irrespective of the number of ways it can be presented to the user.
2. Letters, (even if printed externally), email notifications from workflow management systems etc.  </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 xml:space="preserve">1. If the system provides the variable fields for the letters/notifications this counts as an output.  Make sure letter outputs are unique.  Passing the Names and Address only to 10 different letter templates where processing logic is the same is not considered to be 10 unique outputs. 
2. Reports that are FTP’d are still counted as Reports
3.  Reports produced from batch jobs which are Control reports ie total of transactions processed, transactions in error etc are not counted as separate reports.  They are considered an integral part of the batch function that produced them (typically an update function) 
</t>
        </r>
        <r>
          <rPr>
            <b/>
            <sz val="8"/>
            <color indexed="81"/>
            <rFont val="Tahoma"/>
            <family val="2"/>
          </rPr>
          <t xml:space="preserve">
</t>
        </r>
        <r>
          <rPr>
            <b/>
            <u/>
            <sz val="8"/>
            <color indexed="81"/>
            <rFont val="Tahoma"/>
            <family val="2"/>
          </rPr>
          <t xml:space="preserve">EXCLUDE: </t>
        </r>
        <r>
          <rPr>
            <b/>
            <sz val="8"/>
            <color indexed="81"/>
            <rFont val="Tahoma"/>
            <family val="2"/>
          </rPr>
          <t xml:space="preserve"> 
</t>
        </r>
        <r>
          <rPr>
            <sz val="8"/>
            <color indexed="81"/>
            <rFont val="Tahoma"/>
            <family val="2"/>
          </rPr>
          <t xml:space="preserve">1. Reports developed by Project teams or end users using a Report Generator Utility/ Query Builder functionality and other Ad-hoc reports. If the system maintains a library of these Adhoc reports include a comment describing the functionality provided, but do not include them in the tally in this cell.
</t>
        </r>
      </text>
    </comment>
    <comment ref="B12" authorId="0">
      <text>
        <r>
          <rPr>
            <b/>
            <sz val="8"/>
            <color indexed="81"/>
            <rFont val="Tahoma"/>
            <family val="2"/>
          </rPr>
          <t xml:space="preserve"> Extract data files sent from this (source) application to another external application for the specific purpose of updating data in the (target) application.
</t>
        </r>
        <r>
          <rPr>
            <b/>
            <u/>
            <sz val="8"/>
            <color indexed="81"/>
            <rFont val="Tahoma"/>
            <family val="2"/>
          </rPr>
          <t>INCLUDE:</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groups of data extracted from this application and sent to another application.  Groups of data are considered different if the processing streams to produce them were different or if they have distinctly different groups of fields.  These differences are usually manifested as different ‘record types’.  A single extract file may include multiple unique record types</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1. Each file should be reviewed to identify the number of different record types in the file.  Do not count headers and trailers but count other record types as 1 unique transaction per record type.
2. File format is not relevant – eg .csv .xml etc, UNLESS there is different processing logic and different data attributes/fields on each of the different file formats they count as one extract.</t>
        </r>
        <r>
          <rPr>
            <b/>
            <sz val="8"/>
            <color indexed="81"/>
            <rFont val="Tahoma"/>
            <family val="2"/>
          </rPr>
          <t xml:space="preserve">
</t>
        </r>
        <r>
          <rPr>
            <b/>
            <u/>
            <sz val="8"/>
            <color indexed="81"/>
            <rFont val="Tahoma"/>
            <family val="2"/>
          </rPr>
          <t>EXCLUDE:</t>
        </r>
        <r>
          <rPr>
            <b/>
            <sz val="8"/>
            <color indexed="81"/>
            <rFont val="Tahoma"/>
            <family val="2"/>
          </rPr>
          <t xml:space="preserve">
</t>
        </r>
        <r>
          <rPr>
            <sz val="8"/>
            <color indexed="81"/>
            <rFont val="Tahoma"/>
            <family val="2"/>
          </rPr>
          <t>1. Reports counted in previous section  - these should not be double counted.  An output with calculated or derived data should be counted either as a report (3.5) or an extract (3.6) but not both.</t>
        </r>
        <r>
          <rPr>
            <b/>
            <sz val="8"/>
            <color indexed="81"/>
            <rFont val="Tahoma"/>
            <family val="2"/>
          </rPr>
          <t xml:space="preserve">
</t>
        </r>
      </text>
    </comment>
  </commentList>
</comments>
</file>

<file path=xl/comments3.xml><?xml version="1.0" encoding="utf-8"?>
<comments xmlns="http://schemas.openxmlformats.org/spreadsheetml/2006/main">
  <authors>
    <author>Pam Morris</author>
    <author>Awen Solutions</author>
  </authors>
  <commentList>
    <comment ref="B4" authorId="0">
      <text>
        <r>
          <rPr>
            <b/>
            <sz val="8"/>
            <color indexed="81"/>
            <rFont val="Tahoma"/>
            <family val="2"/>
          </rPr>
          <t xml:space="preserve"> Normalised Logical files correspond the number of fully normalised groups of data (assume 3rd normal form). These are master groups of data (e.g. employee details file, department file) readily identifiable by the user of the system.  </t>
        </r>
        <r>
          <rPr>
            <sz val="8"/>
            <color indexed="81"/>
            <rFont val="Tahoma"/>
            <family val="2"/>
          </rPr>
          <t>While in some cases they may equate to a physical database table there is not necessarily a 1:1 relationship between logical files and physical data tables.</t>
        </r>
        <r>
          <rPr>
            <b/>
            <sz val="8"/>
            <color indexed="81"/>
            <rFont val="Tahoma"/>
            <family val="2"/>
          </rPr>
          <t xml:space="preserve">
This is a summary field. 
</t>
        </r>
        <r>
          <rPr>
            <b/>
            <u/>
            <sz val="8"/>
            <color indexed="81"/>
            <rFont val="Tahoma"/>
            <family val="2"/>
          </rPr>
          <t xml:space="preserve">INCLUDE:   </t>
        </r>
        <r>
          <rPr>
            <b/>
            <sz val="8"/>
            <color indexed="81"/>
            <rFont val="Tahoma"/>
            <family val="2"/>
          </rPr>
          <t xml:space="preserve">
</t>
        </r>
        <r>
          <rPr>
            <sz val="8"/>
            <color indexed="81"/>
            <rFont val="Tahoma"/>
            <family val="2"/>
          </rPr>
          <t xml:space="preserve">1. </t>
        </r>
        <r>
          <rPr>
            <b/>
            <u/>
            <sz val="8"/>
            <color indexed="81"/>
            <rFont val="Tahoma"/>
            <family val="2"/>
          </rPr>
          <t>Unique</t>
        </r>
        <r>
          <rPr>
            <sz val="8"/>
            <color indexed="81"/>
            <rFont val="Tahoma"/>
            <family val="2"/>
          </rPr>
          <t xml:space="preserve"> master groups of business data.  This total should include files both read from (referenced) and written to (maintained).  Some of the files referenced may be physically located in another application/system.
2. </t>
        </r>
        <r>
          <rPr>
            <b/>
            <u/>
            <sz val="8"/>
            <color indexed="81"/>
            <rFont val="Tahoma"/>
            <family val="2"/>
          </rPr>
          <t>Unique</t>
        </r>
        <r>
          <rPr>
            <sz val="8"/>
            <color indexed="81"/>
            <rFont val="Tahoma"/>
            <family val="2"/>
          </rPr>
          <t xml:space="preserve"> files classified as Reference tables i.e.  those, which act as, look up tables for reference information and have defining attributes in addition to Code Id and Description.  They are not as dynamic as core business master data but usually need to be updated occasionally in response to a change in the business environment. E.g.. Discount Cut-Off Rates, Interest Rate Table. 
</t>
        </r>
        <r>
          <rPr>
            <b/>
            <sz val="8"/>
            <color indexed="81"/>
            <rFont val="Tahoma"/>
            <family val="2"/>
          </rPr>
          <t xml:space="preserve">
</t>
        </r>
        <r>
          <rPr>
            <b/>
            <u/>
            <sz val="8"/>
            <color indexed="81"/>
            <rFont val="Tahoma"/>
            <family val="2"/>
          </rPr>
          <t>EXCLUDE:</t>
        </r>
        <r>
          <rPr>
            <b/>
            <sz val="8"/>
            <color indexed="81"/>
            <rFont val="Tahoma"/>
            <family val="2"/>
          </rPr>
          <t xml:space="preserve">
</t>
        </r>
        <r>
          <rPr>
            <sz val="8"/>
            <color indexed="81"/>
            <rFont val="Tahoma"/>
            <family val="2"/>
          </rPr>
          <t>1.  Code tables, lookup lists and other code only tables which often appear after design and are used to assist transaction processing  or configured during the initial implementation of a system e.g. Country codes, payment types etc.</t>
        </r>
      </text>
    </comment>
    <comment ref="B6" authorId="0">
      <text>
        <r>
          <rPr>
            <b/>
            <sz val="8"/>
            <color indexed="81"/>
            <rFont val="Tahoma"/>
            <family val="2"/>
          </rPr>
          <t xml:space="preserve"> Entities correspond to the major groups of data identified on a high level Entity Relationship (ER) Diagram.  </t>
        </r>
        <r>
          <rPr>
            <sz val="8"/>
            <color indexed="81"/>
            <rFont val="Tahoma"/>
            <family val="2"/>
          </rPr>
          <t xml:space="preserve">If an ER diagram does not exist for the application, then try and ‘guesstimate’ the number of ‘master groups of data’ or ‘data objects’ maintained by the application.  This is business data, grouped from a user business perspective e.g. Customer File, Supplier File, Orders File.  The grouping is NOT a technical or physical grouping. </t>
        </r>
        <r>
          <rPr>
            <b/>
            <sz val="8"/>
            <color indexed="81"/>
            <rFont val="Tahoma"/>
            <family val="2"/>
          </rPr>
          <t xml:space="preserve">
</t>
        </r>
        <r>
          <rPr>
            <b/>
            <u/>
            <sz val="8"/>
            <color indexed="81"/>
            <rFont val="Tahoma"/>
            <family val="2"/>
          </rPr>
          <t>INCLUDE:</t>
        </r>
        <r>
          <rPr>
            <b/>
            <sz val="8"/>
            <color indexed="81"/>
            <rFont val="Tahoma"/>
            <family val="2"/>
          </rPr>
          <t xml:space="preserve">
</t>
        </r>
        <r>
          <rPr>
            <sz val="8"/>
            <color indexed="81"/>
            <rFont val="Tahoma"/>
            <family val="2"/>
          </rPr>
          <t xml:space="preserve">1.  Unique business master/core data files/data stores. </t>
        </r>
        <r>
          <rPr>
            <b/>
            <sz val="8"/>
            <color indexed="81"/>
            <rFont val="Tahoma"/>
            <family val="2"/>
          </rPr>
          <t xml:space="preserve">
</t>
        </r>
        <r>
          <rPr>
            <b/>
            <u/>
            <sz val="8"/>
            <color indexed="81"/>
            <rFont val="Tahoma"/>
            <family val="2"/>
          </rPr>
          <t xml:space="preserve"> EXCLUDE:</t>
        </r>
        <r>
          <rPr>
            <b/>
            <sz val="8"/>
            <color indexed="81"/>
            <rFont val="Tahoma"/>
            <family val="2"/>
          </rPr>
          <t xml:space="preserve">
 </t>
        </r>
        <r>
          <rPr>
            <sz val="8"/>
            <color indexed="81"/>
            <rFont val="Tahoma"/>
            <family val="2"/>
          </rPr>
          <t>1. Sort files, index files, backup files, archive files, code tables and lookup lists, or Generation files (GDGs)</t>
        </r>
        <r>
          <rPr>
            <b/>
            <sz val="8"/>
            <color indexed="81"/>
            <rFont val="Tahoma"/>
            <family val="2"/>
          </rPr>
          <t xml:space="preserve">
</t>
        </r>
      </text>
    </comment>
    <comment ref="B8" authorId="1">
      <text>
        <r>
          <rPr>
            <b/>
            <sz val="8"/>
            <color indexed="81"/>
            <rFont val="Tahoma"/>
            <family val="2"/>
          </rPr>
          <t xml:space="preserve">Normalised Logical files correspond the number of fully normalised groups of data (assume 3rd normal form). These are master groups of data (e.g. employee details file, department file) readily identifiable by the user of the system.  
</t>
        </r>
        <r>
          <rPr>
            <b/>
            <u/>
            <sz val="8"/>
            <color indexed="81"/>
            <rFont val="Tahoma"/>
            <family val="2"/>
          </rPr>
          <t>INCLUDE:</t>
        </r>
        <r>
          <rPr>
            <b/>
            <sz val="8"/>
            <color indexed="81"/>
            <rFont val="Tahoma"/>
            <family val="2"/>
          </rPr>
          <t xml:space="preserve">
</t>
        </r>
        <r>
          <rPr>
            <sz val="8"/>
            <color indexed="81"/>
            <rFont val="Tahoma"/>
            <family val="2"/>
          </rPr>
          <t xml:space="preserve">1. Unique master groups of business and reference </t>
        </r>
        <r>
          <rPr>
            <b/>
            <sz val="8"/>
            <color indexed="81"/>
            <rFont val="Tahoma"/>
            <family val="2"/>
          </rPr>
          <t>data written to (maintained)</t>
        </r>
        <r>
          <rPr>
            <sz val="8"/>
            <color indexed="81"/>
            <rFont val="Tahoma"/>
            <family val="2"/>
          </rPr>
          <t xml:space="preserve"> by transactions in this application/system.  Some of the files maintained may be physically located in another application/system for example a corporate database of record, but this is a rare situation.</t>
        </r>
        <r>
          <rPr>
            <b/>
            <sz val="8"/>
            <color indexed="81"/>
            <rFont val="Tahoma"/>
            <family val="2"/>
          </rPr>
          <t xml:space="preserve">
</t>
        </r>
        <r>
          <rPr>
            <b/>
            <u/>
            <sz val="8"/>
            <color indexed="81"/>
            <rFont val="Tahoma"/>
            <family val="2"/>
          </rPr>
          <t xml:space="preserve">NOTE: </t>
        </r>
        <r>
          <rPr>
            <b/>
            <sz val="8"/>
            <color indexed="81"/>
            <rFont val="Tahoma"/>
            <family val="2"/>
          </rPr>
          <t xml:space="preserve">
</t>
        </r>
        <r>
          <rPr>
            <sz val="8"/>
            <color indexed="81"/>
            <rFont val="Tahoma"/>
            <family val="2"/>
          </rPr>
          <t>1. This total is a subset of the total you have recorded under 4.2</t>
        </r>
        <r>
          <rPr>
            <b/>
            <sz val="8"/>
            <color indexed="81"/>
            <rFont val="Tahoma"/>
            <family val="2"/>
          </rPr>
          <t xml:space="preserve">
</t>
        </r>
      </text>
    </comment>
    <comment ref="B10" authorId="1">
      <text>
        <r>
          <rPr>
            <b/>
            <sz val="8"/>
            <color indexed="81"/>
            <rFont val="Tahoma"/>
            <family val="2"/>
          </rPr>
          <t xml:space="preserve">Normalised Logical files correspond the number of fully normalised groups of data (assume 3rd normal form). These are master groups of data (e.g. employee details file, department file) readily identifiable by the user of the system.  
</t>
        </r>
        <r>
          <rPr>
            <b/>
            <u/>
            <sz val="8"/>
            <color indexed="81"/>
            <rFont val="Tahoma"/>
            <family val="2"/>
          </rPr>
          <t xml:space="preserve">INCLUDE: </t>
        </r>
        <r>
          <rPr>
            <b/>
            <sz val="8"/>
            <color indexed="81"/>
            <rFont val="Tahoma"/>
            <family val="2"/>
          </rPr>
          <t xml:space="preserve">
</t>
        </r>
        <r>
          <rPr>
            <sz val="8"/>
            <color indexed="81"/>
            <rFont val="Tahoma"/>
            <family val="2"/>
          </rPr>
          <t>1. Unique master groups of business and reference data r</t>
        </r>
        <r>
          <rPr>
            <b/>
            <sz val="8"/>
            <color indexed="81"/>
            <rFont val="Tahoma"/>
            <family val="2"/>
          </rPr>
          <t>ead from but not written to</t>
        </r>
        <r>
          <rPr>
            <sz val="8"/>
            <color indexed="81"/>
            <rFont val="Tahoma"/>
            <family val="2"/>
          </rPr>
          <t xml:space="preserve"> (maintained) by transactions in this application/system.  Files that are only referenced are typically physically located and maintained in another application/system for example a corporate database of record. </t>
        </r>
        <r>
          <rPr>
            <b/>
            <sz val="8"/>
            <color indexed="81"/>
            <rFont val="Tahoma"/>
            <family val="2"/>
          </rPr>
          <t xml:space="preserve">
</t>
        </r>
        <r>
          <rPr>
            <b/>
            <u/>
            <sz val="8"/>
            <color indexed="81"/>
            <rFont val="Tahoma"/>
            <family val="2"/>
          </rPr>
          <t>NOTE:</t>
        </r>
        <r>
          <rPr>
            <b/>
            <sz val="8"/>
            <color indexed="81"/>
            <rFont val="Tahoma"/>
            <family val="2"/>
          </rPr>
          <t xml:space="preserve">
</t>
        </r>
        <r>
          <rPr>
            <sz val="8"/>
            <color indexed="81"/>
            <rFont val="Tahoma"/>
            <family val="2"/>
          </rPr>
          <t>1. Files maintained by other (source) applications may be referenced by this (target) application in a number of ways: 1) Direct read from source application table, read from a file copy/transferred by the source application, read using a shared procedure/API in the source application, via a web service etc.  In each case, data from a file in a source application is required to be read by this target application to complete some processing.  Each of these logical files should be counted here.
2.  This total is a subset of the total you have recorded under 4.2</t>
        </r>
        <r>
          <rPr>
            <b/>
            <sz val="8"/>
            <color indexed="81"/>
            <rFont val="Tahoma"/>
            <family val="2"/>
          </rPr>
          <t xml:space="preserve">
</t>
        </r>
      </text>
    </comment>
  </commentList>
</comments>
</file>

<file path=xl/comments4.xml><?xml version="1.0" encoding="utf-8"?>
<comments xmlns="http://schemas.openxmlformats.org/spreadsheetml/2006/main">
  <authors>
    <author>Pam Morris</author>
  </authors>
  <commentList>
    <comment ref="B4" authorId="0">
      <text>
        <r>
          <rPr>
            <b/>
            <sz val="8"/>
            <color indexed="81"/>
            <rFont val="Tahoma"/>
            <family val="2"/>
          </rPr>
          <t>This is effort eg. Man days NOT elapsed calendar time for the project. ie. The amount of time needed to develop an application is indicative of its size.  Please include the estimated effort (current projects) or actual times (implemented applications) if known.  Only include the effort time consumed by the project team and the project management (not user effort, operations staff effort, quality manager etc).  If records were not kept then try and calculate effort hours from the average number of people and the elapsed calendar time. (Please indicate if the effort is measured or just an estimate)</t>
        </r>
        <r>
          <rPr>
            <sz val="8"/>
            <color indexed="81"/>
            <rFont val="Tahoma"/>
            <family val="2"/>
          </rPr>
          <t xml:space="preserve">
</t>
        </r>
      </text>
    </comment>
    <comment ref="B8" authorId="0">
      <text>
        <r>
          <rPr>
            <b/>
            <sz val="8"/>
            <color indexed="81"/>
            <rFont val="Tahoma"/>
            <family val="2"/>
          </rPr>
          <t>If the application has already been implemented or the physical database tables have already been designed, how many physical tables are used by the application?</t>
        </r>
      </text>
    </comment>
    <comment ref="B10" authorId="0">
      <text>
        <r>
          <rPr>
            <b/>
            <sz val="8"/>
            <color indexed="81"/>
            <rFont val="Tahoma"/>
            <family val="2"/>
          </rPr>
          <t xml:space="preserve"> The number of lines of source code used to code the programs for the application.  This is often difficult to determine, particularly for large applications, applications written in multiple languages or projects, which have not yet been built.  If the lines of code are unknown or cannot be easily obtained then use the number of program modules multiplied by the average number of source lines of code as a rough estimate. (Please indicate if lines of code is accurate or an estimate).
</t>
        </r>
        <r>
          <rPr>
            <sz val="8"/>
            <color indexed="81"/>
            <rFont val="Tahoma"/>
            <family val="2"/>
          </rPr>
          <t xml:space="preserve">
</t>
        </r>
      </text>
    </comment>
  </commentList>
</comments>
</file>

<file path=xl/sharedStrings.xml><?xml version="1.0" encoding="utf-8"?>
<sst xmlns="http://schemas.openxmlformats.org/spreadsheetml/2006/main" count="274" uniqueCount="153">
  <si>
    <t>Yes</t>
  </si>
  <si>
    <t>No</t>
  </si>
  <si>
    <t>Other</t>
  </si>
  <si>
    <t>Mainframe</t>
  </si>
  <si>
    <t>Midrange</t>
  </si>
  <si>
    <t>Good</t>
  </si>
  <si>
    <t>Name of Organisation</t>
  </si>
  <si>
    <t>Application  Name</t>
  </si>
  <si>
    <t>Are the attributes of each table documented?</t>
  </si>
  <si>
    <t xml:space="preserve">Lowest </t>
  </si>
  <si>
    <t>Highest</t>
  </si>
  <si>
    <t>If an OO application please identify the number of Use Cases</t>
  </si>
  <si>
    <t>Number of High Level Entities</t>
  </si>
  <si>
    <t>Number of Normalised Logical Files/ Relational Tables (3rd normal form)</t>
  </si>
  <si>
    <t>Number of the above Normalised files maintained (written to)  by this software</t>
  </si>
  <si>
    <t>Number of Logical files in other applications that are referenced (ie. files read).</t>
  </si>
  <si>
    <t>Your Name or Identifier</t>
  </si>
  <si>
    <t>Estimate Name</t>
  </si>
  <si>
    <t>Estimate Description</t>
  </si>
  <si>
    <t>Estimate Type</t>
  </si>
  <si>
    <t>Baseline</t>
  </si>
  <si>
    <t>Baseline Functional Size</t>
  </si>
  <si>
    <t>Catalogue or register of things or events</t>
  </si>
  <si>
    <t>Job, case, incident or project management</t>
  </si>
  <si>
    <t>Customer billing</t>
  </si>
  <si>
    <t>Stock control and order processing</t>
  </si>
  <si>
    <t>Document management relationship management</t>
  </si>
  <si>
    <t>Trading</t>
  </si>
  <si>
    <t>Financial transaction processing and accounting</t>
  </si>
  <si>
    <t>Workflow support and management</t>
  </si>
  <si>
    <t>Online analysis and reporting</t>
  </si>
  <si>
    <t>Graphics and publishing tools or system</t>
  </si>
  <si>
    <t>Electronic data interchange</t>
  </si>
  <si>
    <t>Mathematical modelling(finance or engineering)</t>
  </si>
  <si>
    <t>Network management</t>
  </si>
  <si>
    <t>Operating system or software utility</t>
  </si>
  <si>
    <t>Personal productivity (wordprocessor, spreadsheet)</t>
  </si>
  <si>
    <t>3D modelling or animation</t>
  </si>
  <si>
    <t>Logistic or supply planning and control</t>
  </si>
  <si>
    <t>Embedded software for machine control</t>
  </si>
  <si>
    <t>Games software</t>
  </si>
  <si>
    <t>Device or interface driver</t>
  </si>
  <si>
    <t>Software development tool</t>
  </si>
  <si>
    <t>Process control</t>
  </si>
  <si>
    <t>Geographic or spatial information systems</t>
  </si>
  <si>
    <t>Image, video or sound processing</t>
  </si>
  <si>
    <t>Management Information System</t>
  </si>
  <si>
    <t>*Other</t>
  </si>
  <si>
    <t>Customer relationship management (CRM)</t>
  </si>
  <si>
    <t>PC</t>
  </si>
  <si>
    <t>Client Server</t>
  </si>
  <si>
    <t>Multi-Platform (Hybrid)</t>
  </si>
  <si>
    <t>Web</t>
  </si>
  <si>
    <t>Hardware Platform?</t>
  </si>
  <si>
    <t>Type of Application?</t>
  </si>
  <si>
    <t>Name of Application for Estimate?</t>
  </si>
  <si>
    <t>Primary Language Used in the software?</t>
  </si>
  <si>
    <t>Java</t>
  </si>
  <si>
    <t>Cobol</t>
  </si>
  <si>
    <t>Cobol 11</t>
  </si>
  <si>
    <t>C#</t>
  </si>
  <si>
    <t>C</t>
  </si>
  <si>
    <t>PL1</t>
  </si>
  <si>
    <t>ACCESS</t>
  </si>
  <si>
    <t>SQL</t>
  </si>
  <si>
    <t>.NET</t>
  </si>
  <si>
    <t>Powerbuilder</t>
  </si>
  <si>
    <t>Oracle</t>
  </si>
  <si>
    <t>Natural</t>
  </si>
  <si>
    <t>Lotus Notes</t>
  </si>
  <si>
    <t>CoolGen</t>
  </si>
  <si>
    <t>Assembler</t>
  </si>
  <si>
    <t>ABAP</t>
  </si>
  <si>
    <t>Applications Generator</t>
  </si>
  <si>
    <t>C++</t>
  </si>
  <si>
    <t>Language Unknown</t>
  </si>
  <si>
    <t>Level of Primary Language Used?</t>
  </si>
  <si>
    <t>2GL</t>
  </si>
  <si>
    <t>3GL</t>
  </si>
  <si>
    <t>4GL</t>
  </si>
  <si>
    <t>Application Generator</t>
  </si>
  <si>
    <t>Not Available</t>
  </si>
  <si>
    <t>Is there a Data Model Diagram?</t>
  </si>
  <si>
    <t>Requirements Specification - Number of pages?</t>
  </si>
  <si>
    <t>Functional Specification - Number of pages?</t>
  </si>
  <si>
    <t>Technical Design Specification - Number of pages?</t>
  </si>
  <si>
    <t>Other Specification Documents - Number of pages?</t>
  </si>
  <si>
    <t>or</t>
  </si>
  <si>
    <t>Best Guess</t>
  </si>
  <si>
    <t>Quality Rating</t>
  </si>
  <si>
    <t>Up to Date</t>
  </si>
  <si>
    <t>Poor - Low Detail</t>
  </si>
  <si>
    <t>Poor to Average</t>
  </si>
  <si>
    <t>Excellent High Detail</t>
  </si>
  <si>
    <t xml:space="preserve">                               Try and provide an accurate number of each of the following (Best Guess). If you cannot determine the exact number then provide a range of lowest number of pages to highest number of pages.Please record for each type of documentation the:
 number of pages of each type of documentation e.g. number of pages equivalent to single sided A4 pages
 If it is up to date. I.e. does the documentation reflects the current status of the application or project.
 The quality of the documentation e.g. if the Requirements document exists but is a brief high level memo from the user then this would be considered ‘poor’.</t>
  </si>
  <si>
    <t xml:space="preserve">                               Try and provide an accurate number of each of the following (input into column called "Best Guess"). If you cannot determine the exact number then provide a range of Lowest number of transactions of this type to Highest number of transactions.  Note: these are TYPES of transactions NOT VOLUMES ! They typically correspond to ‘transactions’ or ‘business events’ the user can perform with the system. The transactions are triggered online or may be triggered in background (batch). The User may be a human user or transactions from other applications. </t>
  </si>
  <si>
    <t>Step 3.3.1 Documentation Details</t>
  </si>
  <si>
    <t>Background Estimate Details</t>
  </si>
  <si>
    <t>Application Details</t>
  </si>
  <si>
    <r>
      <t>This is the first Step you need to do as part of creating your Estimate.  You first need to choose an Application.  The only task you need to do in FP Outline</t>
    </r>
    <r>
      <rPr>
        <b/>
        <sz val="11"/>
        <color theme="1"/>
        <rFont val="Calibri"/>
        <family val="2"/>
      </rPr>
      <t>™</t>
    </r>
    <r>
      <rPr>
        <b/>
        <sz val="11"/>
        <color theme="1"/>
        <rFont val="Calibri"/>
        <family val="2"/>
        <scheme val="minor"/>
      </rPr>
      <t xml:space="preserve"> is create the Application OR select one from the list of Applications which have been previously entered   If you are editing a previous estimate it allows you to optionally make changes the the Application information. If you need to create a new Application in FP Outline™ then go to step 3.2.  </t>
    </r>
  </si>
  <si>
    <r>
      <t>Your FP Outline</t>
    </r>
    <r>
      <rPr>
        <b/>
        <sz val="11"/>
        <color theme="1"/>
        <rFont val="Calibri"/>
        <family val="2"/>
      </rPr>
      <t>™</t>
    </r>
    <r>
      <rPr>
        <b/>
        <sz val="11"/>
        <color theme="1"/>
        <rFont val="Calibri"/>
        <family val="2"/>
        <scheme val="minor"/>
      </rPr>
      <t xml:space="preserve"> Account allows you to store information about all the Applications in your organisation that you want to estimate. You can reuse this information when doing either Baseline Estimates or Project Estimates against those applications.  This saves you recording information about the Application each estimate.  If you have previously entered the Application Details then just select it from the list in FP Outline</t>
    </r>
    <r>
      <rPr>
        <b/>
        <sz val="11"/>
        <color theme="1"/>
        <rFont val="Calibri"/>
        <family val="2"/>
      </rPr>
      <t>™</t>
    </r>
    <r>
      <rPr>
        <b/>
        <sz val="11"/>
        <color theme="1"/>
        <rFont val="Calibri"/>
        <family val="2"/>
        <scheme val="minor"/>
      </rPr>
      <t xml:space="preserve"> when you see the blue text  [</t>
    </r>
    <r>
      <rPr>
        <b/>
        <sz val="11"/>
        <color theme="4" tint="-0.249977111117893"/>
        <rFont val="Calibri"/>
        <family val="2"/>
        <scheme val="minor"/>
      </rPr>
      <t>Click HERE to select an Application Name from your own List</t>
    </r>
    <r>
      <rPr>
        <b/>
        <sz val="11"/>
        <color theme="1"/>
        <rFont val="Calibri"/>
        <family val="2"/>
        <scheme val="minor"/>
      </rPr>
      <t>]. FP Outline™ will automatically fill the data in the fields below.Otherwise if the Application is not in your list, then record the details as per below.</t>
    </r>
  </si>
  <si>
    <r>
      <t xml:space="preserve">Number of different </t>
    </r>
    <r>
      <rPr>
        <b/>
        <sz val="12"/>
        <color indexed="10"/>
        <rFont val="Arial"/>
        <family val="2"/>
      </rPr>
      <t>types</t>
    </r>
    <r>
      <rPr>
        <b/>
        <sz val="12"/>
        <rFont val="Arial"/>
        <family val="2"/>
      </rPr>
      <t xml:space="preserve"> of unique </t>
    </r>
    <r>
      <rPr>
        <b/>
        <sz val="12"/>
        <color indexed="10"/>
        <rFont val="Arial"/>
        <family val="2"/>
      </rPr>
      <t>ONLINE</t>
    </r>
    <r>
      <rPr>
        <b/>
        <sz val="12"/>
        <rFont val="Arial"/>
        <family val="2"/>
      </rPr>
      <t xml:space="preserve"> transactions</t>
    </r>
  </si>
  <si>
    <r>
      <t xml:space="preserve">Number of different </t>
    </r>
    <r>
      <rPr>
        <b/>
        <sz val="12"/>
        <color indexed="10"/>
        <rFont val="Arial"/>
        <family val="2"/>
      </rPr>
      <t>types</t>
    </r>
    <r>
      <rPr>
        <b/>
        <sz val="12"/>
        <rFont val="Arial"/>
        <family val="2"/>
      </rPr>
      <t xml:space="preserve"> of</t>
    </r>
    <r>
      <rPr>
        <b/>
        <sz val="12"/>
        <color indexed="17"/>
        <rFont val="Arial"/>
        <family val="2"/>
      </rPr>
      <t xml:space="preserve"> BATCH</t>
    </r>
    <r>
      <rPr>
        <b/>
        <sz val="12"/>
        <rFont val="Arial"/>
        <family val="2"/>
      </rPr>
      <t xml:space="preserve"> transactions</t>
    </r>
  </si>
  <si>
    <r>
      <t xml:space="preserve">Number of unique </t>
    </r>
    <r>
      <rPr>
        <b/>
        <u/>
        <sz val="12"/>
        <rFont val="Arial"/>
        <family val="2"/>
      </rPr>
      <t xml:space="preserve">types of </t>
    </r>
    <r>
      <rPr>
        <b/>
        <sz val="12"/>
        <color indexed="10"/>
        <rFont val="Arial"/>
        <family val="2"/>
      </rPr>
      <t>ONLINE</t>
    </r>
    <r>
      <rPr>
        <b/>
        <sz val="12"/>
        <rFont val="Arial"/>
        <family val="2"/>
      </rPr>
      <t xml:space="preserve"> transactions that update stored data (data entry)?</t>
    </r>
  </si>
  <si>
    <r>
      <t xml:space="preserve">Number of unique </t>
    </r>
    <r>
      <rPr>
        <b/>
        <u/>
        <sz val="12"/>
        <rFont val="Arial"/>
        <family val="2"/>
      </rPr>
      <t xml:space="preserve">types of </t>
    </r>
    <r>
      <rPr>
        <b/>
        <u/>
        <sz val="12"/>
        <color rgb="FF0C7E0F"/>
        <rFont val="Arial"/>
        <family val="2"/>
      </rPr>
      <t>BATCH</t>
    </r>
    <r>
      <rPr>
        <b/>
        <sz val="12"/>
        <rFont val="Arial"/>
        <family val="2"/>
      </rPr>
      <t xml:space="preserve"> transactions that update stored data (background update)?</t>
    </r>
  </si>
  <si>
    <r>
      <t>Number of unique Menu options or buttons at the lowest level of the menu tree (</t>
    </r>
    <r>
      <rPr>
        <b/>
        <sz val="12"/>
        <color indexed="10"/>
        <rFont val="Arial"/>
        <family val="2"/>
      </rPr>
      <t>ONLINE ONLY</t>
    </r>
    <r>
      <rPr>
        <b/>
        <sz val="12"/>
        <rFont val="Arial"/>
        <family val="2"/>
      </rPr>
      <t>)</t>
    </r>
  </si>
  <si>
    <r>
      <t xml:space="preserve">Number of Enquiry or List , Browse </t>
    </r>
    <r>
      <rPr>
        <b/>
        <sz val="12"/>
        <color indexed="10"/>
        <rFont val="Arial"/>
        <family val="2"/>
      </rPr>
      <t>online</t>
    </r>
    <r>
      <rPr>
        <b/>
        <sz val="12"/>
        <rFont val="Arial"/>
        <family val="2"/>
      </rPr>
      <t xml:space="preserve"> screens (exclude drop down lists for codes)</t>
    </r>
  </si>
  <si>
    <r>
      <t>Number of unique reports (</t>
    </r>
    <r>
      <rPr>
        <b/>
        <sz val="12"/>
        <color indexed="10"/>
        <rFont val="Arial"/>
        <family val="2"/>
      </rPr>
      <t>online</t>
    </r>
    <r>
      <rPr>
        <b/>
        <sz val="12"/>
        <rFont val="Arial"/>
        <family val="2"/>
      </rPr>
      <t xml:space="preserve">)+ (hardcopy / </t>
    </r>
    <r>
      <rPr>
        <b/>
        <sz val="12"/>
        <color indexed="17"/>
        <rFont val="Arial"/>
        <family val="2"/>
      </rPr>
      <t>batch</t>
    </r>
    <r>
      <rPr>
        <b/>
        <sz val="12"/>
        <rFont val="Arial"/>
        <family val="2"/>
      </rPr>
      <t>)</t>
    </r>
  </si>
  <si>
    <r>
      <t xml:space="preserve">Number of Unique </t>
    </r>
    <r>
      <rPr>
        <b/>
        <sz val="12"/>
        <color indexed="10"/>
        <rFont val="Arial"/>
        <family val="2"/>
      </rPr>
      <t>types</t>
    </r>
    <r>
      <rPr>
        <b/>
        <sz val="12"/>
        <rFont val="Arial"/>
        <family val="2"/>
      </rPr>
      <t xml:space="preserve"> of Extract files sent from this application for the purpose of updating data in another application</t>
    </r>
  </si>
  <si>
    <t>Step 3.1 : Choose an Application to enter details for your FP Estimate</t>
  </si>
  <si>
    <r>
      <t>This Excel workbook had been designed to assist Users to enter data into FP Outline</t>
    </r>
    <r>
      <rPr>
        <b/>
        <sz val="11"/>
        <color theme="1"/>
        <rFont val="Calibri"/>
        <family val="2"/>
      </rPr>
      <t>™</t>
    </r>
    <r>
      <rPr>
        <b/>
        <sz val="11"/>
        <color theme="1"/>
        <rFont val="Calibri"/>
        <family val="2"/>
        <scheme val="minor"/>
      </rPr>
      <t xml:space="preserve"> .  We recommend that you collect this data offline using this workbook. When you are connected to the FP Outline</t>
    </r>
    <r>
      <rPr>
        <b/>
        <sz val="11"/>
        <color theme="1"/>
        <rFont val="Calibri"/>
        <family val="2"/>
      </rPr>
      <t xml:space="preserve">™ web page, enter the results recorded in this workbook into the corresponding questions in FP Outline™ to quickly calculate your size estimates. </t>
    </r>
  </si>
  <si>
    <r>
      <t>Your FP Outline</t>
    </r>
    <r>
      <rPr>
        <b/>
        <sz val="11"/>
        <color theme="1"/>
        <rFont val="Calibri"/>
        <family val="2"/>
      </rPr>
      <t>™</t>
    </r>
    <r>
      <rPr>
        <b/>
        <sz val="11"/>
        <color theme="1"/>
        <rFont val="Calibri"/>
        <family val="2"/>
        <scheme val="minor"/>
      </rPr>
      <t xml:space="preserve"> Account allows you to record data for multiple estimates and calculate the estimated the functional size of multiple Application Baselines and Projects.  Within your own account you can store a history of your own estimates and review completed estimates and edit completed estimates to  re-estimate their results at any time.  If you are unable to finish an Estimate, then FP Outline™ will automatically save the data you have already entered for the estimate as a Draft "In Progress Estimate".  Next time you log into FP Outline™ you just select to view the ESTIMATES IN PROGRESS and select the estimate you need to finish.</t>
    </r>
  </si>
  <si>
    <t>Project Functional Size</t>
  </si>
  <si>
    <r>
      <t xml:space="preserve">Select </t>
    </r>
    <r>
      <rPr>
        <b/>
        <sz val="12"/>
        <rFont val="Arial"/>
        <family val="2"/>
      </rPr>
      <t>Baseline Functional Size</t>
    </r>
    <r>
      <rPr>
        <sz val="12"/>
        <rFont val="Arial"/>
        <family val="2"/>
      </rPr>
      <t xml:space="preserve"> to estimate the Function Point Size of an existing Software Application. It could have been purchased, custom built or is a packaged solution. This is the size of the Production Release of the Application as it now and is being supported.</t>
    </r>
  </si>
  <si>
    <t>Select Estimate Type</t>
  </si>
  <si>
    <t>New Development</t>
  </si>
  <si>
    <t>Re-Development</t>
  </si>
  <si>
    <t>Enhancement</t>
  </si>
  <si>
    <t>Package Customisation</t>
  </si>
  <si>
    <t>Size of Project</t>
  </si>
  <si>
    <t>Select Project Type Here</t>
  </si>
  <si>
    <t>Step 3.3.2c Resource Details</t>
  </si>
  <si>
    <t>Select Estimate Type Here</t>
  </si>
  <si>
    <r>
      <t xml:space="preserve">          NOTE: For best results when entering data or viewing FP Outline™use either Google Chrome</t>
    </r>
    <r>
      <rPr>
        <b/>
        <sz val="11"/>
        <color theme="1"/>
        <rFont val="Symbol"/>
        <family val="1"/>
        <charset val="2"/>
      </rPr>
      <t>Ò</t>
    </r>
    <r>
      <rPr>
        <b/>
        <sz val="11"/>
        <color theme="1"/>
        <rFont val="Calibri"/>
        <family val="2"/>
        <scheme val="minor"/>
      </rPr>
      <t xml:space="preserve"> or Explorer</t>
    </r>
    <r>
      <rPr>
        <b/>
        <sz val="11"/>
        <color theme="1"/>
        <rFont val="Symbol"/>
        <family val="1"/>
        <charset val="2"/>
      </rPr>
      <t>Ò</t>
    </r>
    <r>
      <rPr>
        <b/>
        <sz val="11"/>
        <color theme="1"/>
        <rFont val="Calibri"/>
        <family val="2"/>
        <scheme val="minor"/>
      </rPr>
      <t>as your Internet browser. The display in Firefox</t>
    </r>
    <r>
      <rPr>
        <b/>
        <sz val="11"/>
        <color theme="1"/>
        <rFont val="Symbol"/>
        <family val="1"/>
        <charset val="2"/>
      </rPr>
      <t>Ò</t>
    </r>
    <r>
      <rPr>
        <b/>
        <sz val="11"/>
        <color theme="1"/>
        <rFont val="Calibri"/>
        <family val="2"/>
        <scheme val="minor"/>
      </rPr>
      <t xml:space="preserve">  is unpredictable.</t>
    </r>
  </si>
  <si>
    <r>
      <t xml:space="preserve">Select </t>
    </r>
    <r>
      <rPr>
        <b/>
        <sz val="12"/>
        <rFont val="Arial"/>
        <family val="2"/>
      </rPr>
      <t>Project Functional Size</t>
    </r>
    <r>
      <rPr>
        <sz val="12"/>
        <rFont val="Arial"/>
        <family val="2"/>
      </rPr>
      <t xml:space="preserve"> to estimate the Function Point Size of a planned or completed project. Where the project was to build a new Software Application or modify the functionality of one or more existing Software Application(s)</t>
    </r>
  </si>
  <si>
    <r>
      <t xml:space="preserve">Number of </t>
    </r>
    <r>
      <rPr>
        <b/>
        <sz val="12"/>
        <color indexed="12"/>
        <rFont val="Arial"/>
        <family val="2"/>
      </rPr>
      <t>Screens</t>
    </r>
    <r>
      <rPr>
        <b/>
        <sz val="12"/>
        <rFont val="Arial"/>
        <family val="2"/>
      </rPr>
      <t xml:space="preserve"> impacted (data entry and retrieval)</t>
    </r>
  </si>
  <si>
    <r>
      <t>Number of</t>
    </r>
    <r>
      <rPr>
        <b/>
        <sz val="12"/>
        <color indexed="12"/>
        <rFont val="Arial"/>
        <family val="2"/>
      </rPr>
      <t xml:space="preserve"> Incoming</t>
    </r>
    <r>
      <rPr>
        <b/>
        <sz val="12"/>
        <rFont val="Arial"/>
        <family val="2"/>
      </rPr>
      <t xml:space="preserve"> </t>
    </r>
    <r>
      <rPr>
        <b/>
        <sz val="12"/>
        <color indexed="12"/>
        <rFont val="Arial"/>
        <family val="2"/>
      </rPr>
      <t>External Interfaces</t>
    </r>
    <r>
      <rPr>
        <b/>
        <sz val="12"/>
        <rFont val="Arial"/>
        <family val="2"/>
      </rPr>
      <t xml:space="preserve"> Impacted</t>
    </r>
  </si>
  <si>
    <r>
      <t xml:space="preserve">Number of </t>
    </r>
    <r>
      <rPr>
        <b/>
        <sz val="12"/>
        <color indexed="12"/>
        <rFont val="Arial"/>
        <family val="2"/>
      </rPr>
      <t>Outgoing External Interfaces impacted?</t>
    </r>
  </si>
  <si>
    <r>
      <t xml:space="preserve">Number of </t>
    </r>
    <r>
      <rPr>
        <b/>
        <sz val="12"/>
        <color indexed="12"/>
        <rFont val="Arial"/>
        <family val="2"/>
      </rPr>
      <t>Reports</t>
    </r>
    <r>
      <rPr>
        <b/>
        <sz val="12"/>
        <rFont val="Arial"/>
        <family val="2"/>
      </rPr>
      <t xml:space="preserve"> Impacted</t>
    </r>
  </si>
  <si>
    <r>
      <t xml:space="preserve">Number of existing Database Tables that need </t>
    </r>
    <r>
      <rPr>
        <b/>
        <sz val="12"/>
        <color indexed="12"/>
        <rFont val="Arial"/>
        <family val="2"/>
      </rPr>
      <t>conversion</t>
    </r>
    <r>
      <rPr>
        <b/>
        <sz val="12"/>
        <rFont val="Arial"/>
        <family val="2"/>
      </rPr>
      <t xml:space="preserve"> </t>
    </r>
  </si>
  <si>
    <r>
      <t xml:space="preserve">Total number </t>
    </r>
    <r>
      <rPr>
        <b/>
        <sz val="12"/>
        <color indexed="12"/>
        <rFont val="Arial"/>
        <family val="2"/>
      </rPr>
      <t>New Database tables added and/or tables removed</t>
    </r>
    <r>
      <rPr>
        <b/>
        <sz val="12"/>
        <rFont val="Arial"/>
        <family val="2"/>
      </rPr>
      <t xml:space="preserve"> from the application</t>
    </r>
  </si>
  <si>
    <r>
      <t xml:space="preserve">Number of </t>
    </r>
    <r>
      <rPr>
        <b/>
        <sz val="12"/>
        <color indexed="12"/>
        <rFont val="Arial"/>
        <family val="2"/>
      </rPr>
      <t>Batch Programs</t>
    </r>
    <r>
      <rPr>
        <b/>
        <sz val="12"/>
        <rFont val="Arial"/>
        <family val="2"/>
      </rPr>
      <t xml:space="preserve"> impacted?</t>
    </r>
  </si>
  <si>
    <r>
      <t xml:space="preserve">Go to Step 2 </t>
    </r>
    <r>
      <rPr>
        <b/>
        <sz val="12"/>
        <color theme="0"/>
        <rFont val="Symbol"/>
        <family val="1"/>
        <charset val="2"/>
      </rPr>
      <t>Þ</t>
    </r>
  </si>
  <si>
    <r>
      <t xml:space="preserve">Go to Step 3.2 </t>
    </r>
    <r>
      <rPr>
        <b/>
        <sz val="12"/>
        <color theme="0"/>
        <rFont val="Symbol"/>
        <family val="1"/>
        <charset val="2"/>
      </rPr>
      <t>Þ</t>
    </r>
  </si>
  <si>
    <r>
      <t xml:space="preserve">Go to Step 3.1 </t>
    </r>
    <r>
      <rPr>
        <b/>
        <sz val="12"/>
        <color theme="0"/>
        <rFont val="Symbol"/>
        <family val="1"/>
        <charset val="2"/>
      </rPr>
      <t>Þ</t>
    </r>
  </si>
  <si>
    <r>
      <t xml:space="preserve">Go to Step 3.3.1 </t>
    </r>
    <r>
      <rPr>
        <b/>
        <sz val="12"/>
        <color theme="0"/>
        <rFont val="Symbol"/>
        <family val="1"/>
        <charset val="2"/>
      </rPr>
      <t>Þ</t>
    </r>
  </si>
  <si>
    <t>Step 3.3.4 Data Details</t>
  </si>
  <si>
    <t>Step 3.3.3 Transaction Details</t>
  </si>
  <si>
    <t>Step 3.3.2 Project Impacted Functionality</t>
  </si>
  <si>
    <t>Step 3.3.2 Transaction Details</t>
  </si>
  <si>
    <r>
      <t xml:space="preserve">Go to Step 3.3.2 </t>
    </r>
    <r>
      <rPr>
        <b/>
        <sz val="12"/>
        <color theme="0"/>
        <rFont val="Symbol"/>
        <family val="1"/>
        <charset val="2"/>
      </rPr>
      <t>Þ</t>
    </r>
  </si>
  <si>
    <r>
      <t xml:space="preserve">Go to Step 3.3.3 </t>
    </r>
    <r>
      <rPr>
        <b/>
        <sz val="12"/>
        <color theme="0"/>
        <rFont val="Symbol"/>
        <family val="1"/>
        <charset val="2"/>
      </rPr>
      <t>Þ</t>
    </r>
  </si>
  <si>
    <r>
      <t xml:space="preserve">Go to Step 3.3.4 </t>
    </r>
    <r>
      <rPr>
        <b/>
        <sz val="12"/>
        <color theme="0"/>
        <rFont val="Symbol"/>
        <family val="1"/>
        <charset val="2"/>
      </rPr>
      <t>Þ</t>
    </r>
  </si>
  <si>
    <r>
      <t xml:space="preserve">Go to FP Outline </t>
    </r>
    <r>
      <rPr>
        <b/>
        <sz val="12"/>
        <color theme="0"/>
        <rFont val="Symbol"/>
        <family val="1"/>
        <charset val="2"/>
      </rPr>
      <t>Þ</t>
    </r>
  </si>
  <si>
    <t>Go to Step 1</t>
  </si>
  <si>
    <t>First Implemented</t>
  </si>
  <si>
    <t>&gt;10 years</t>
  </si>
  <si>
    <r>
      <rPr>
        <u/>
        <sz val="10"/>
        <rFont val="Arial"/>
        <family val="2"/>
      </rPr>
      <t>&gt;</t>
    </r>
    <r>
      <rPr>
        <sz val="10"/>
        <rFont val="Arial"/>
        <family val="2"/>
      </rPr>
      <t>5 and &lt;10 years</t>
    </r>
  </si>
  <si>
    <t>&lt; 5 years old</t>
  </si>
  <si>
    <t>Not yet built</t>
  </si>
  <si>
    <t>Not implemented</t>
  </si>
  <si>
    <t>Press TAB Key to go to next field to enter data.  To go to next step select Sheet Tab along bottom of screen</t>
  </si>
  <si>
    <r>
      <t xml:space="preserve">Go to Step 3.3.5 </t>
    </r>
    <r>
      <rPr>
        <b/>
        <sz val="12"/>
        <color theme="0"/>
        <rFont val="Symbol"/>
        <family val="1"/>
        <charset val="2"/>
      </rPr>
      <t>Þ</t>
    </r>
  </si>
</sst>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0"/>
      <name val="Arial"/>
    </font>
    <font>
      <sz val="11"/>
      <color theme="1"/>
      <name val="Calibri"/>
      <family val="2"/>
      <scheme val="minor"/>
    </font>
    <font>
      <sz val="10"/>
      <name val="Arial"/>
      <family val="2"/>
    </font>
    <font>
      <sz val="12"/>
      <name val="Arial"/>
      <family val="2"/>
    </font>
    <font>
      <sz val="8"/>
      <name val="Arial"/>
      <family val="2"/>
    </font>
    <font>
      <b/>
      <sz val="12"/>
      <color indexed="17"/>
      <name val="Arial"/>
      <family val="2"/>
    </font>
    <font>
      <b/>
      <sz val="12"/>
      <name val="Arial"/>
      <family val="2"/>
    </font>
    <font>
      <b/>
      <sz val="20"/>
      <name val="Arial"/>
      <family val="2"/>
    </font>
    <font>
      <b/>
      <sz val="14"/>
      <name val="Arial"/>
      <family val="2"/>
    </font>
    <font>
      <sz val="14"/>
      <name val="Arial"/>
      <family val="2"/>
    </font>
    <font>
      <b/>
      <sz val="10"/>
      <name val="Arial"/>
      <family val="2"/>
    </font>
    <font>
      <sz val="11"/>
      <name val="Arial"/>
      <family val="2"/>
    </font>
    <font>
      <b/>
      <sz val="12"/>
      <color indexed="10"/>
      <name val="Arial"/>
      <family val="2"/>
    </font>
    <font>
      <b/>
      <sz val="8"/>
      <color indexed="81"/>
      <name val="Tahoma"/>
      <family val="2"/>
    </font>
    <font>
      <sz val="8"/>
      <color indexed="81"/>
      <name val="Tahoma"/>
      <family val="2"/>
    </font>
    <font>
      <b/>
      <u/>
      <sz val="8"/>
      <color indexed="81"/>
      <name val="Tahoma"/>
      <family val="2"/>
    </font>
    <font>
      <b/>
      <sz val="15"/>
      <color theme="3"/>
      <name val="Calibri"/>
      <family val="2"/>
      <scheme val="minor"/>
    </font>
    <font>
      <b/>
      <sz val="13"/>
      <color theme="3"/>
      <name val="Calibri"/>
      <family val="2"/>
      <scheme val="minor"/>
    </font>
    <font>
      <b/>
      <sz val="11"/>
      <color theme="1"/>
      <name val="Calibri"/>
      <family val="2"/>
      <scheme val="minor"/>
    </font>
    <font>
      <sz val="11"/>
      <name val="Calibri"/>
      <family val="2"/>
      <scheme val="minor"/>
    </font>
    <font>
      <sz val="12"/>
      <name val="Calibri"/>
      <family val="2"/>
      <scheme val="minor"/>
    </font>
    <font>
      <sz val="14"/>
      <name val="Calibri"/>
      <family val="2"/>
      <scheme val="minor"/>
    </font>
    <font>
      <b/>
      <sz val="11"/>
      <color theme="4" tint="-0.249977111117893"/>
      <name val="Calibri"/>
      <family val="2"/>
      <scheme val="minor"/>
    </font>
    <font>
      <b/>
      <sz val="12"/>
      <color rgb="FFFF0000"/>
      <name val="Arial"/>
      <family val="2"/>
    </font>
    <font>
      <b/>
      <sz val="11"/>
      <color theme="1"/>
      <name val="Calibri"/>
      <family val="2"/>
    </font>
    <font>
      <b/>
      <u/>
      <sz val="12"/>
      <name val="Arial"/>
      <family val="2"/>
    </font>
    <font>
      <b/>
      <u/>
      <sz val="12"/>
      <color rgb="FF0C7E0F"/>
      <name val="Arial"/>
      <family val="2"/>
    </font>
    <font>
      <b/>
      <sz val="12"/>
      <color theme="9" tint="-0.499984740745262"/>
      <name val="Arial"/>
      <family val="2"/>
    </font>
    <font>
      <b/>
      <sz val="8"/>
      <name val="Arial"/>
      <family val="2"/>
    </font>
    <font>
      <b/>
      <sz val="10"/>
      <color rgb="FFFF0000"/>
      <name val="Arial"/>
      <family val="2"/>
    </font>
    <font>
      <b/>
      <sz val="11"/>
      <color theme="1"/>
      <name val="Symbol"/>
      <family val="1"/>
      <charset val="2"/>
    </font>
    <font>
      <sz val="11"/>
      <color rgb="FFFF0000"/>
      <name val="Calibri"/>
      <family val="2"/>
      <scheme val="minor"/>
    </font>
    <font>
      <sz val="11"/>
      <color theme="0"/>
      <name val="Calibri"/>
      <family val="2"/>
      <scheme val="minor"/>
    </font>
    <font>
      <b/>
      <sz val="12"/>
      <color indexed="12"/>
      <name val="Arial"/>
      <family val="2"/>
    </font>
    <font>
      <b/>
      <sz val="12"/>
      <color theme="0"/>
      <name val="Calibri"/>
      <family val="2"/>
      <scheme val="minor"/>
    </font>
    <font>
      <b/>
      <sz val="12"/>
      <color theme="0"/>
      <name val="Symbol"/>
      <family val="1"/>
      <charset val="2"/>
    </font>
    <font>
      <b/>
      <sz val="22"/>
      <color theme="1" tint="0.34998626667073579"/>
      <name val="Calibri"/>
      <family val="2"/>
      <scheme val="minor"/>
    </font>
    <font>
      <b/>
      <sz val="12"/>
      <name val="Calibri"/>
      <family val="2"/>
      <scheme val="minor"/>
    </font>
    <font>
      <b/>
      <sz val="12"/>
      <color rgb="FFFF0000"/>
      <name val="Calibri"/>
      <family val="2"/>
      <scheme val="minor"/>
    </font>
    <font>
      <u/>
      <sz val="10"/>
      <name val="Arial"/>
      <family val="2"/>
    </font>
    <font>
      <b/>
      <sz val="11"/>
      <color rgb="FFFF0000"/>
      <name val="Calibri"/>
      <family val="2"/>
      <scheme val="minor"/>
    </font>
  </fonts>
  <fills count="8">
    <fill>
      <patternFill patternType="none"/>
    </fill>
    <fill>
      <patternFill patternType="gray125"/>
    </fill>
    <fill>
      <patternFill patternType="solid">
        <fgColor indexed="9"/>
        <bgColor indexed="64"/>
      </patternFill>
    </fill>
    <fill>
      <gradientFill degree="270">
        <stop position="0">
          <color theme="0"/>
        </stop>
        <stop position="1">
          <color theme="4"/>
        </stop>
      </gradientFill>
    </fill>
    <fill>
      <gradientFill degree="270">
        <stop position="0">
          <color theme="0"/>
        </stop>
        <stop position="1">
          <color theme="9" tint="0.59999389629810485"/>
        </stop>
      </gradientFill>
    </fill>
    <fill>
      <patternFill patternType="solid">
        <fgColor indexed="22"/>
        <bgColor indexed="64"/>
      </patternFill>
    </fill>
    <fill>
      <gradientFill degree="90">
        <stop position="0">
          <color theme="3" tint="0.40000610370189521"/>
        </stop>
        <stop position="1">
          <color theme="6" tint="-0.25098422193060094"/>
        </stop>
      </gradientFill>
    </fill>
    <fill>
      <patternFill patternType="solid">
        <fgColor theme="0" tint="-0.14999847407452621"/>
        <bgColor indexed="64"/>
      </patternFill>
    </fill>
  </fills>
  <borders count="24">
    <border>
      <left/>
      <right/>
      <top/>
      <bottom/>
      <diagonal/>
    </border>
    <border>
      <left/>
      <right style="medium">
        <color indexed="64"/>
      </right>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style="thick">
        <color theme="3"/>
      </left>
      <right style="thick">
        <color theme="3"/>
      </right>
      <top style="thick">
        <color theme="3"/>
      </top>
      <bottom style="thick">
        <color theme="3"/>
      </bottom>
      <diagonal/>
    </border>
    <border>
      <left/>
      <right/>
      <top style="thick">
        <color theme="4"/>
      </top>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thick">
        <color theme="9" tint="-0.24994659260841701"/>
      </left>
      <right/>
      <top style="thick">
        <color theme="4"/>
      </top>
      <bottom style="thick">
        <color theme="9" tint="-0.24994659260841701"/>
      </bottom>
      <diagonal/>
    </border>
    <border>
      <left/>
      <right/>
      <top style="thick">
        <color theme="4"/>
      </top>
      <bottom style="thick">
        <color theme="9" tint="-0.24994659260841701"/>
      </bottom>
      <diagonal/>
    </border>
    <border>
      <left/>
      <right style="thick">
        <color theme="9" tint="-0.24994659260841701"/>
      </right>
      <top style="thick">
        <color theme="4"/>
      </top>
      <bottom style="thick">
        <color theme="9" tint="-0.24994659260841701"/>
      </bottom>
      <diagonal/>
    </border>
    <border>
      <left style="thick">
        <color theme="9" tint="-0.24994659260841701"/>
      </left>
      <right/>
      <top/>
      <bottom/>
      <diagonal/>
    </border>
    <border>
      <left/>
      <right style="thick">
        <color theme="3"/>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16" fillId="0" borderId="3" applyNumberFormat="0" applyFill="0" applyAlignment="0" applyProtection="0"/>
    <xf numFmtId="0" fontId="17" fillId="0" borderId="4" applyNumberFormat="0" applyFill="0" applyAlignment="0" applyProtection="0"/>
    <xf numFmtId="0" fontId="19" fillId="3" borderId="5">
      <alignment horizontal="center" vertical="top" wrapText="1"/>
    </xf>
    <xf numFmtId="0" fontId="1" fillId="4" borderId="10">
      <alignment horizontal="center" vertical="top" wrapText="1"/>
    </xf>
    <xf numFmtId="0" fontId="2" fillId="0" borderId="0"/>
    <xf numFmtId="0" fontId="31" fillId="0" borderId="0" applyNumberFormat="0" applyFill="0" applyBorder="0" applyAlignment="0" applyProtection="0"/>
    <xf numFmtId="0" fontId="32" fillId="6" borderId="20" applyNumberFormat="0" applyAlignment="0" applyProtection="0"/>
  </cellStyleXfs>
  <cellXfs count="164">
    <xf numFmtId="0" fontId="0" fillId="0" borderId="0" xfId="0"/>
    <xf numFmtId="0" fontId="3"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Border="1"/>
    <xf numFmtId="0" fontId="9" fillId="0" borderId="0" xfId="0" applyFont="1"/>
    <xf numFmtId="0" fontId="9" fillId="0" borderId="0" xfId="0" applyFont="1" applyBorder="1"/>
    <xf numFmtId="0" fontId="9" fillId="0" borderId="0" xfId="0" applyFont="1" applyAlignment="1">
      <alignmen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9" fillId="2" borderId="0" xfId="0" applyFont="1" applyFill="1" applyBorder="1"/>
    <xf numFmtId="0" fontId="8" fillId="0" borderId="0" xfId="0" applyFont="1" applyAlignment="1">
      <alignment vertical="top" wrapText="1"/>
    </xf>
    <xf numFmtId="0" fontId="8" fillId="0" borderId="0" xfId="0" applyFont="1" applyBorder="1" applyAlignment="1">
      <alignment horizontal="left" vertical="top" wrapText="1"/>
    </xf>
    <xf numFmtId="0" fontId="11" fillId="0" borderId="0" xfId="0" applyFont="1"/>
    <xf numFmtId="0" fontId="0" fillId="0" borderId="0" xfId="0" applyAlignment="1">
      <alignment horizontal="left" vertical="top" wrapText="1"/>
    </xf>
    <xf numFmtId="0" fontId="2" fillId="0" borderId="0" xfId="0" applyFont="1"/>
    <xf numFmtId="0" fontId="7" fillId="0" borderId="0" xfId="0" applyFont="1" applyAlignment="1">
      <alignment vertical="center" wrapText="1"/>
    </xf>
    <xf numFmtId="0" fontId="2" fillId="0" borderId="0" xfId="0" applyFont="1" applyAlignment="1">
      <alignment vertical="top" wrapText="1"/>
    </xf>
    <xf numFmtId="0" fontId="6" fillId="0" borderId="0" xfId="0" applyFont="1" applyAlignment="1">
      <alignment vertical="top" wrapText="1"/>
    </xf>
    <xf numFmtId="0" fontId="16" fillId="0" borderId="3" xfId="1"/>
    <xf numFmtId="0" fontId="6" fillId="0" borderId="0" xfId="0" applyFont="1" applyAlignment="1">
      <alignment vertical="top" wrapText="1"/>
    </xf>
    <xf numFmtId="0" fontId="6" fillId="0" borderId="1" xfId="0" applyFont="1" applyBorder="1" applyAlignment="1">
      <alignment vertical="top" wrapText="1"/>
    </xf>
    <xf numFmtId="0" fontId="19" fillId="3" borderId="5" xfId="3" applyProtection="1">
      <alignment horizontal="center" vertical="top" wrapText="1"/>
      <protection locked="0"/>
    </xf>
    <xf numFmtId="0" fontId="0" fillId="0" borderId="0" xfId="0"/>
    <xf numFmtId="0" fontId="27" fillId="0" borderId="0" xfId="0" applyFont="1" applyAlignment="1">
      <alignment horizontal="center" vertical="top" wrapText="1"/>
    </xf>
    <xf numFmtId="0" fontId="9" fillId="0" borderId="0" xfId="0" applyFont="1" applyAlignment="1" applyProtection="1">
      <alignment horizontal="left" vertical="top" wrapText="1"/>
    </xf>
    <xf numFmtId="0" fontId="9" fillId="0" borderId="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0" fillId="0" borderId="0" xfId="0" applyAlignment="1" applyProtection="1">
      <alignment vertical="top" wrapText="1"/>
    </xf>
    <xf numFmtId="0" fontId="3" fillId="0" borderId="0" xfId="0" applyFont="1" applyAlignment="1" applyProtection="1">
      <alignment vertical="top" wrapText="1"/>
    </xf>
    <xf numFmtId="0" fontId="0" fillId="0" borderId="0" xfId="0" applyAlignment="1" applyProtection="1">
      <alignment horizontal="left" vertical="top" wrapText="1"/>
    </xf>
    <xf numFmtId="0" fontId="9" fillId="0" borderId="0" xfId="0" applyFont="1" applyAlignment="1" applyProtection="1">
      <alignment vertical="top" wrapText="1"/>
    </xf>
    <xf numFmtId="0" fontId="3" fillId="0" borderId="0" xfId="0" applyFont="1" applyAlignment="1" applyProtection="1">
      <alignment horizontal="left" vertical="top" wrapText="1"/>
    </xf>
    <xf numFmtId="0" fontId="0" fillId="0" borderId="0" xfId="0" applyProtection="1"/>
    <xf numFmtId="0" fontId="7" fillId="0" borderId="0" xfId="0" applyFont="1" applyAlignment="1" applyProtection="1">
      <alignment vertical="center" wrapText="1"/>
    </xf>
    <xf numFmtId="0" fontId="0" fillId="0" borderId="0" xfId="0" applyBorder="1" applyProtection="1"/>
    <xf numFmtId="0" fontId="9" fillId="0" borderId="0" xfId="0" applyFont="1" applyProtection="1"/>
    <xf numFmtId="0" fontId="9" fillId="0" borderId="0" xfId="0" applyFont="1" applyBorder="1" applyProtection="1"/>
    <xf numFmtId="0" fontId="2" fillId="0" borderId="0" xfId="0" applyFont="1" applyProtection="1"/>
    <xf numFmtId="0" fontId="10" fillId="0" borderId="0" xfId="0" applyFont="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0" fontId="3" fillId="0" borderId="0" xfId="0" applyFont="1" applyAlignment="1" applyProtection="1">
      <alignment vertical="center" wrapText="1"/>
    </xf>
    <xf numFmtId="0" fontId="3" fillId="0" borderId="0" xfId="0" applyFont="1" applyBorder="1" applyAlignment="1" applyProtection="1">
      <alignment vertical="center"/>
    </xf>
    <xf numFmtId="0" fontId="23" fillId="0" borderId="0" xfId="0" applyFont="1" applyAlignment="1" applyProtection="1">
      <alignment vertical="center" wrapText="1"/>
    </xf>
    <xf numFmtId="0" fontId="8" fillId="0" borderId="0" xfId="0" applyFont="1" applyBorder="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Protection="1"/>
    <xf numFmtId="0" fontId="10" fillId="0" borderId="0" xfId="0" applyFont="1" applyAlignment="1" applyProtection="1">
      <alignment horizontal="center" vertical="center"/>
    </xf>
    <xf numFmtId="0" fontId="2" fillId="0" borderId="0" xfId="0" applyFont="1" applyAlignment="1" applyProtection="1">
      <alignment vertical="top" wrapText="1"/>
    </xf>
    <xf numFmtId="0" fontId="4" fillId="0" borderId="0" xfId="0" applyFont="1" applyBorder="1" applyAlignment="1" applyProtection="1">
      <alignment horizontal="left" vertical="top" wrapText="1"/>
    </xf>
    <xf numFmtId="0" fontId="2" fillId="0" borderId="0" xfId="0" applyFont="1" applyBorder="1" applyProtection="1"/>
    <xf numFmtId="0" fontId="10" fillId="0" borderId="0" xfId="0" applyFont="1" applyBorder="1" applyAlignment="1" applyProtection="1">
      <alignment vertical="top" wrapText="1"/>
    </xf>
    <xf numFmtId="0" fontId="8" fillId="0" borderId="0" xfId="0" applyFont="1" applyBorder="1" applyAlignment="1" applyProtection="1">
      <alignment horizontal="center" vertical="center"/>
    </xf>
    <xf numFmtId="0" fontId="0" fillId="0" borderId="0" xfId="0" applyFont="1" applyFill="1" applyBorder="1" applyProtection="1"/>
    <xf numFmtId="0" fontId="0" fillId="0" borderId="0" xfId="0" applyBorder="1" applyAlignment="1" applyProtection="1">
      <alignment vertical="top" wrapText="1"/>
    </xf>
    <xf numFmtId="0" fontId="6" fillId="0" borderId="0" xfId="0" applyFont="1" applyBorder="1" applyAlignment="1" applyProtection="1">
      <alignment vertical="center"/>
    </xf>
    <xf numFmtId="0" fontId="6" fillId="0" borderId="0" xfId="0" applyFont="1" applyAlignment="1" applyProtection="1">
      <alignment vertical="center" wrapText="1"/>
    </xf>
    <xf numFmtId="0" fontId="3" fillId="0" borderId="0" xfId="0" applyFont="1" applyAlignment="1" applyProtection="1">
      <alignment horizontal="left" vertical="center"/>
    </xf>
    <xf numFmtId="0" fontId="23" fillId="0" borderId="0" xfId="0" applyFont="1" applyAlignment="1" applyProtection="1">
      <alignment horizontal="left" vertical="center" wrapText="1"/>
    </xf>
    <xf numFmtId="0" fontId="2" fillId="0" borderId="0" xfId="0" applyFont="1" applyAlignment="1" applyProtection="1">
      <alignment horizontal="left" vertical="top" wrapText="1"/>
    </xf>
    <xf numFmtId="0" fontId="28" fillId="5" borderId="16" xfId="5" applyNumberFormat="1" applyFont="1" applyFill="1" applyBorder="1" applyAlignment="1" applyProtection="1">
      <alignment horizontal="left" vertical="center" wrapText="1"/>
    </xf>
    <xf numFmtId="0" fontId="6" fillId="0" borderId="0" xfId="0" applyFont="1" applyAlignment="1" applyProtection="1">
      <alignment horizontal="left" vertical="center" wrapText="1"/>
    </xf>
    <xf numFmtId="0" fontId="2" fillId="0" borderId="0" xfId="0" applyFont="1" applyBorder="1" applyAlignment="1" applyProtection="1">
      <alignment horizontal="center"/>
    </xf>
    <xf numFmtId="0" fontId="9" fillId="0" borderId="0" xfId="0" applyFont="1" applyAlignment="1" applyProtection="1">
      <alignment horizontal="center" vertical="top" wrapText="1"/>
    </xf>
    <xf numFmtId="0" fontId="3" fillId="0" borderId="0" xfId="0" applyFont="1" applyAlignment="1" applyProtection="1">
      <alignment horizontal="center" vertical="center" wrapText="1"/>
    </xf>
    <xf numFmtId="0" fontId="3" fillId="0" borderId="0" xfId="0" applyFont="1" applyBorder="1" applyAlignment="1" applyProtection="1">
      <alignment horizontal="center" vertical="center"/>
    </xf>
    <xf numFmtId="0" fontId="23" fillId="0" borderId="0" xfId="0" applyFont="1" applyAlignment="1" applyProtection="1">
      <alignment horizontal="center" vertical="center" wrapText="1"/>
    </xf>
    <xf numFmtId="0" fontId="3" fillId="0" borderId="0" xfId="0" applyFont="1" applyAlignment="1" applyProtection="1">
      <alignment horizontal="center" vertical="top" wrapText="1"/>
    </xf>
    <xf numFmtId="0" fontId="6" fillId="0" borderId="0" xfId="0" applyFont="1" applyAlignment="1" applyProtection="1">
      <alignment horizontal="center" vertical="center" wrapText="1"/>
    </xf>
    <xf numFmtId="0" fontId="0" fillId="0" borderId="0" xfId="0" applyAlignment="1" applyProtection="1">
      <alignment horizontal="center" vertical="top" wrapText="1"/>
    </xf>
    <xf numFmtId="0" fontId="6" fillId="0" borderId="0" xfId="0" applyFont="1" applyBorder="1" applyAlignment="1" applyProtection="1">
      <alignment horizontal="center" vertical="center"/>
    </xf>
    <xf numFmtId="0" fontId="37" fillId="3" borderId="5" xfId="3" applyFont="1" applyAlignment="1" applyProtection="1">
      <alignment horizontal="center" vertical="center" wrapText="1"/>
      <protection locked="0"/>
    </xf>
    <xf numFmtId="0" fontId="37" fillId="0" borderId="20" xfId="0" applyFont="1" applyBorder="1" applyAlignment="1" applyProtection="1">
      <alignment horizontal="center" vertical="center"/>
      <protection locked="0"/>
    </xf>
    <xf numFmtId="0" fontId="37" fillId="0" borderId="0" xfId="0" applyFont="1" applyBorder="1" applyAlignment="1" applyProtection="1">
      <alignment horizontal="center" vertical="center"/>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7" fillId="0" borderId="0" xfId="0" applyFont="1" applyBorder="1" applyAlignment="1" applyProtection="1">
      <alignment horizontal="center" vertical="center"/>
      <protection locked="0"/>
    </xf>
    <xf numFmtId="0" fontId="38" fillId="0" borderId="0" xfId="0" applyFont="1" applyAlignment="1" applyProtection="1">
      <alignment horizontal="center" vertical="center" wrapText="1"/>
    </xf>
    <xf numFmtId="0" fontId="37" fillId="0" borderId="0" xfId="0" applyFont="1" applyAlignment="1" applyProtection="1">
      <alignment horizontal="center" vertical="center" wrapText="1"/>
    </xf>
    <xf numFmtId="0" fontId="2" fillId="0" borderId="0" xfId="0" applyFont="1" applyFill="1" applyBorder="1" applyProtection="1"/>
    <xf numFmtId="0" fontId="2" fillId="0" borderId="0" xfId="5"/>
    <xf numFmtId="0" fontId="2" fillId="0" borderId="0" xfId="5" applyFont="1"/>
    <xf numFmtId="0" fontId="6" fillId="0" borderId="0" xfId="5" applyFont="1" applyAlignment="1">
      <alignment vertical="top" wrapText="1"/>
    </xf>
    <xf numFmtId="0" fontId="9" fillId="0" borderId="0" xfId="5" applyFont="1" applyAlignment="1">
      <alignment horizontal="left" vertical="top" wrapText="1"/>
    </xf>
    <xf numFmtId="0" fontId="3" fillId="0" borderId="0" xfId="5" applyFont="1" applyAlignment="1">
      <alignment horizontal="left" vertical="top" wrapText="1"/>
    </xf>
    <xf numFmtId="0" fontId="27" fillId="0" borderId="0" xfId="5" applyFont="1" applyAlignment="1">
      <alignment horizontal="center" vertical="top" wrapText="1"/>
    </xf>
    <xf numFmtId="0" fontId="18" fillId="4" borderId="14" xfId="4" applyFont="1" applyBorder="1" applyAlignment="1">
      <alignment horizontal="left" vertical="top" wrapText="1"/>
    </xf>
    <xf numFmtId="0" fontId="18" fillId="4" borderId="0" xfId="4" applyFont="1" applyBorder="1" applyAlignment="1">
      <alignment horizontal="left" vertical="top" wrapText="1"/>
    </xf>
    <xf numFmtId="0" fontId="18" fillId="4" borderId="14" xfId="4" applyFont="1" applyBorder="1" applyAlignment="1">
      <alignment horizontal="center" vertical="top" wrapText="1"/>
    </xf>
    <xf numFmtId="0" fontId="18" fillId="4" borderId="0" xfId="4" applyFont="1" applyBorder="1" applyAlignment="1">
      <alignment horizontal="center" vertical="top" wrapText="1"/>
    </xf>
    <xf numFmtId="0" fontId="34" fillId="6" borderId="0" xfId="7" applyFont="1" applyBorder="1" applyAlignment="1">
      <alignment horizontal="center"/>
    </xf>
    <xf numFmtId="0" fontId="27" fillId="0" borderId="0" xfId="5" applyFont="1" applyAlignment="1">
      <alignment horizontal="center" vertical="top" wrapText="1"/>
    </xf>
    <xf numFmtId="0" fontId="27" fillId="0" borderId="0" xfId="5" applyFont="1" applyBorder="1" applyAlignment="1">
      <alignment horizontal="center" vertical="top" wrapText="1"/>
    </xf>
    <xf numFmtId="0" fontId="6" fillId="0" borderId="18" xfId="5" applyFont="1" applyBorder="1" applyAlignment="1" applyProtection="1">
      <alignment horizontal="center" vertical="center"/>
      <protection locked="0"/>
    </xf>
    <xf numFmtId="0" fontId="6" fillId="0" borderId="17" xfId="5" applyFont="1" applyBorder="1" applyAlignment="1" applyProtection="1">
      <alignment horizontal="center" vertical="center"/>
      <protection locked="0"/>
    </xf>
    <xf numFmtId="0" fontId="6" fillId="0" borderId="19" xfId="5" applyFont="1" applyBorder="1" applyAlignment="1" applyProtection="1">
      <alignment horizontal="center" vertical="center"/>
      <protection locked="0"/>
    </xf>
    <xf numFmtId="0" fontId="40" fillId="0" borderId="0" xfId="6" applyFont="1" applyBorder="1" applyAlignment="1">
      <alignment horizontal="center" vertical="top" wrapText="1"/>
    </xf>
    <xf numFmtId="0" fontId="2" fillId="0" borderId="0" xfId="5" applyBorder="1" applyAlignment="1">
      <alignment horizontal="center"/>
    </xf>
    <xf numFmtId="0" fontId="2" fillId="0" borderId="0" xfId="5" applyAlignment="1">
      <alignment horizontal="center"/>
    </xf>
    <xf numFmtId="0" fontId="29" fillId="0" borderId="0" xfId="5" applyFont="1" applyAlignment="1">
      <alignment horizontal="center" vertical="top" wrapText="1"/>
    </xf>
    <xf numFmtId="0" fontId="17" fillId="0" borderId="6" xfId="2" applyBorder="1" applyAlignment="1">
      <alignment horizontal="left"/>
    </xf>
    <xf numFmtId="0" fontId="17" fillId="0" borderId="0" xfId="2" applyBorder="1" applyAlignment="1">
      <alignment horizontal="left"/>
    </xf>
    <xf numFmtId="0" fontId="17" fillId="0" borderId="4" xfId="2" applyAlignment="1">
      <alignment horizontal="left"/>
    </xf>
    <xf numFmtId="0" fontId="3" fillId="0" borderId="0" xfId="5" applyFont="1" applyAlignment="1">
      <alignment horizontal="left" vertical="top" wrapText="1"/>
    </xf>
    <xf numFmtId="0" fontId="6" fillId="0" borderId="0" xfId="5" applyFont="1" applyAlignment="1">
      <alignment horizontal="center"/>
    </xf>
    <xf numFmtId="0" fontId="6" fillId="0" borderId="15" xfId="5" applyFont="1" applyBorder="1" applyAlignment="1">
      <alignment horizontal="center"/>
    </xf>
    <xf numFmtId="0" fontId="21" fillId="3" borderId="5" xfId="3" applyFont="1" applyProtection="1">
      <alignment horizontal="center" vertical="top" wrapText="1"/>
      <protection locked="0"/>
    </xf>
    <xf numFmtId="0" fontId="6" fillId="0" borderId="18"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27" fillId="0" borderId="0" xfId="0" applyFont="1" applyAlignment="1">
      <alignment horizontal="center" vertical="top" wrapText="1"/>
    </xf>
    <xf numFmtId="0" fontId="27" fillId="0" borderId="0" xfId="0" applyFont="1" applyBorder="1" applyAlignment="1">
      <alignment horizontal="center" vertical="top" wrapText="1"/>
    </xf>
    <xf numFmtId="0" fontId="6" fillId="0" borderId="0" xfId="0" applyFont="1" applyAlignment="1">
      <alignment horizontal="center"/>
    </xf>
    <xf numFmtId="0" fontId="6" fillId="0" borderId="15" xfId="0" applyFont="1" applyBorder="1" applyAlignment="1">
      <alignment horizontal="center"/>
    </xf>
    <xf numFmtId="0" fontId="3" fillId="0" borderId="0" xfId="0" applyFont="1" applyAlignment="1">
      <alignment horizontal="left" vertical="top" wrapText="1"/>
    </xf>
    <xf numFmtId="0" fontId="0" fillId="0" borderId="0" xfId="0" applyBorder="1" applyAlignment="1">
      <alignment horizontal="center"/>
    </xf>
    <xf numFmtId="0" fontId="0" fillId="0" borderId="0" xfId="0" applyAlignment="1">
      <alignment horizontal="center"/>
    </xf>
    <xf numFmtId="0" fontId="31" fillId="0" borderId="0" xfId="6" applyBorder="1" applyAlignment="1">
      <alignment horizontal="center" vertical="top" wrapText="1"/>
    </xf>
    <xf numFmtId="0" fontId="16" fillId="0" borderId="3" xfId="1" applyAlignment="1">
      <alignment horizontal="center" wrapText="1"/>
    </xf>
    <xf numFmtId="0" fontId="6" fillId="0" borderId="0" xfId="0" applyFont="1" applyAlignment="1">
      <alignment vertical="top" wrapText="1"/>
    </xf>
    <xf numFmtId="0" fontId="6" fillId="0" borderId="1" xfId="0" applyFont="1" applyBorder="1" applyAlignment="1">
      <alignment vertical="top" wrapText="1"/>
    </xf>
    <xf numFmtId="0" fontId="37" fillId="3" borderId="5" xfId="3" applyFont="1" applyProtection="1">
      <alignment horizontal="center" vertical="top" wrapText="1"/>
      <protection locked="0"/>
    </xf>
    <xf numFmtId="0" fontId="37" fillId="3" borderId="7" xfId="3" applyFont="1" applyBorder="1" applyAlignment="1" applyProtection="1">
      <alignment horizontal="center" vertical="center" wrapText="1"/>
      <protection locked="0"/>
    </xf>
    <xf numFmtId="0" fontId="37" fillId="3" borderId="8" xfId="3" applyFont="1" applyBorder="1" applyAlignment="1" applyProtection="1">
      <alignment horizontal="center" vertical="center" wrapText="1"/>
      <protection locked="0"/>
    </xf>
    <xf numFmtId="0" fontId="37" fillId="3" borderId="9" xfId="3" applyFont="1" applyBorder="1" applyAlignment="1" applyProtection="1">
      <alignment horizontal="center" vertical="center" wrapText="1"/>
      <protection locked="0"/>
    </xf>
    <xf numFmtId="0" fontId="6" fillId="0" borderId="0" xfId="0" applyFont="1" applyAlignment="1">
      <alignment horizontal="left" vertical="center" wrapText="1"/>
    </xf>
    <xf numFmtId="0" fontId="6" fillId="0" borderId="15"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36" fillId="7" borderId="7" xfId="3" applyFont="1" applyFill="1" applyBorder="1" applyAlignment="1" applyProtection="1">
      <alignment horizontal="center" vertical="center" wrapText="1"/>
      <protection locked="0"/>
    </xf>
    <xf numFmtId="0" fontId="36" fillId="7" borderId="8" xfId="3" applyFont="1" applyFill="1" applyBorder="1" applyAlignment="1" applyProtection="1">
      <alignment horizontal="center" vertical="center" wrapText="1"/>
      <protection locked="0"/>
    </xf>
    <xf numFmtId="0" fontId="36" fillId="7" borderId="9" xfId="3" applyFont="1" applyFill="1" applyBorder="1" applyAlignment="1" applyProtection="1">
      <alignment horizontal="center" vertical="center" wrapText="1"/>
      <protection locked="0"/>
    </xf>
    <xf numFmtId="0" fontId="18" fillId="4" borderId="11" xfId="4" applyFont="1" applyBorder="1" applyAlignment="1">
      <alignment horizontal="center" vertical="center" wrapText="1"/>
    </xf>
    <xf numFmtId="0" fontId="18" fillId="4" borderId="12" xfId="4" applyFont="1" applyBorder="1" applyAlignment="1">
      <alignment horizontal="center" vertical="center" wrapText="1"/>
    </xf>
    <xf numFmtId="0" fontId="18" fillId="4" borderId="13" xfId="4" applyFont="1" applyBorder="1" applyAlignment="1">
      <alignment horizontal="center" vertical="center" wrapText="1"/>
    </xf>
    <xf numFmtId="0" fontId="6" fillId="0" borderId="0" xfId="0" applyFont="1" applyAlignment="1" applyProtection="1">
      <alignment horizontal="left" vertical="center" wrapText="1"/>
    </xf>
    <xf numFmtId="0" fontId="6" fillId="0" borderId="1" xfId="0" applyFont="1" applyBorder="1" applyAlignment="1" applyProtection="1">
      <alignment horizontal="left" vertical="center" wrapText="1"/>
    </xf>
    <xf numFmtId="0" fontId="34" fillId="6" borderId="0" xfId="7" applyFont="1" applyBorder="1" applyAlignment="1" applyProtection="1">
      <alignment horizontal="center"/>
    </xf>
    <xf numFmtId="0" fontId="16" fillId="0" borderId="3" xfId="1" applyAlignment="1" applyProtection="1">
      <alignment horizontal="left" wrapText="1"/>
    </xf>
    <xf numFmtId="0" fontId="18" fillId="4" borderId="11" xfId="4" applyFont="1" applyBorder="1" applyAlignment="1" applyProtection="1">
      <alignment horizontal="center" vertical="center" wrapText="1"/>
    </xf>
    <xf numFmtId="0" fontId="18" fillId="4" borderId="12" xfId="4" applyFont="1" applyBorder="1" applyAlignment="1" applyProtection="1">
      <alignment horizontal="center" vertical="center" wrapText="1"/>
    </xf>
    <xf numFmtId="0" fontId="18" fillId="4" borderId="13" xfId="4" applyFont="1" applyBorder="1" applyAlignment="1" applyProtection="1">
      <alignment horizontal="center" vertical="center" wrapText="1"/>
    </xf>
    <xf numFmtId="0" fontId="20" fillId="3" borderId="5" xfId="3" applyFont="1" applyAlignment="1" applyProtection="1">
      <alignment horizontal="center" vertical="center" wrapText="1"/>
      <protection locked="0"/>
    </xf>
    <xf numFmtId="0" fontId="19" fillId="3" borderId="7" xfId="3" applyBorder="1" applyProtection="1">
      <alignment horizontal="center" vertical="top" wrapText="1"/>
      <protection locked="0"/>
    </xf>
    <xf numFmtId="0" fontId="19" fillId="3" borderId="8" xfId="3" applyBorder="1" applyProtection="1">
      <alignment horizontal="center" vertical="top" wrapText="1"/>
      <protection locked="0"/>
    </xf>
    <xf numFmtId="0" fontId="19" fillId="3" borderId="9" xfId="3" applyBorder="1" applyProtection="1">
      <alignment horizontal="center" vertical="top" wrapText="1"/>
      <protection locked="0"/>
    </xf>
    <xf numFmtId="0" fontId="6" fillId="0" borderId="0" xfId="0" applyFont="1" applyBorder="1" applyAlignment="1" applyProtection="1">
      <alignment horizontal="left" vertical="center" wrapText="1"/>
    </xf>
    <xf numFmtId="0" fontId="16" fillId="0" borderId="3" xfId="1" applyAlignment="1" applyProtection="1">
      <alignment horizontal="center" wrapText="1"/>
    </xf>
    <xf numFmtId="0" fontId="6" fillId="0" borderId="0" xfId="0" applyFont="1" applyAlignment="1" applyProtection="1">
      <alignment horizontal="center" vertical="top" wrapText="1"/>
    </xf>
    <xf numFmtId="0" fontId="6" fillId="0" borderId="1" xfId="0" applyFont="1" applyBorder="1" applyAlignment="1" applyProtection="1">
      <alignment horizontal="center" vertical="top" wrapText="1"/>
    </xf>
    <xf numFmtId="9" fontId="6" fillId="0" borderId="0" xfId="5" applyNumberFormat="1" applyFont="1" applyFill="1" applyBorder="1" applyAlignment="1" applyProtection="1">
      <alignment horizontal="left" vertical="center" wrapText="1"/>
    </xf>
    <xf numFmtId="9" fontId="6" fillId="0" borderId="15" xfId="5" applyNumberFormat="1" applyFont="1" applyFill="1" applyBorder="1" applyAlignment="1" applyProtection="1">
      <alignment horizontal="left" vertical="center" wrapText="1"/>
    </xf>
    <xf numFmtId="0" fontId="6" fillId="0" borderId="0" xfId="0" applyFont="1" applyAlignment="1" applyProtection="1">
      <alignment horizontal="left" vertical="top" wrapText="1"/>
    </xf>
    <xf numFmtId="0" fontId="6" fillId="0" borderId="1" xfId="0" applyFont="1" applyBorder="1" applyAlignment="1" applyProtection="1">
      <alignment horizontal="left" vertical="top" wrapText="1"/>
    </xf>
    <xf numFmtId="0" fontId="6" fillId="0" borderId="0" xfId="0" applyFont="1" applyAlignment="1" applyProtection="1">
      <alignment vertical="top" wrapText="1"/>
    </xf>
    <xf numFmtId="0" fontId="6" fillId="0" borderId="1" xfId="0" applyFont="1" applyBorder="1" applyAlignment="1" applyProtection="1">
      <alignment vertical="top" wrapText="1"/>
    </xf>
    <xf numFmtId="0" fontId="6" fillId="0" borderId="0" xfId="0" applyFont="1" applyBorder="1" applyAlignment="1" applyProtection="1">
      <alignment horizontal="left" vertical="top" wrapText="1"/>
    </xf>
    <xf numFmtId="0" fontId="34" fillId="6" borderId="0" xfId="7" applyFont="1" applyBorder="1" applyAlignment="1" applyProtection="1">
      <alignment horizontal="center" wrapText="1"/>
    </xf>
    <xf numFmtId="0" fontId="37" fillId="0" borderId="21" xfId="0" applyFont="1" applyBorder="1" applyAlignment="1" applyProtection="1">
      <alignment horizontal="center" vertical="center"/>
      <protection locked="0"/>
    </xf>
    <xf numFmtId="0" fontId="37" fillId="0" borderId="22" xfId="0" applyFont="1" applyBorder="1" applyAlignment="1" applyProtection="1">
      <alignment horizontal="center" vertical="center"/>
      <protection locked="0"/>
    </xf>
    <xf numFmtId="0" fontId="37" fillId="0" borderId="23" xfId="0" applyFont="1" applyBorder="1" applyAlignment="1" applyProtection="1">
      <alignment horizontal="center" vertical="center"/>
      <protection locked="0"/>
    </xf>
  </cellXfs>
  <cellStyles count="8">
    <cellStyle name="Accent1" xfId="7" builtinId="29" customBuiltin="1"/>
    <cellStyle name="Heading 1" xfId="1" builtinId="16"/>
    <cellStyle name="Heading 2" xfId="2" builtinId="17"/>
    <cellStyle name="Information" xfId="4"/>
    <cellStyle name="Normal" xfId="0" builtinId="0"/>
    <cellStyle name="Normal 2" xfId="5"/>
    <cellStyle name="Style 1" xfId="3"/>
    <cellStyle name="Warning Text" xfId="6" builtinId="11"/>
  </cellStyles>
  <dxfs count="89">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ont>
        <b/>
        <i val="0"/>
        <condense val="0"/>
        <extend val="0"/>
        <color indexed="10"/>
      </font>
    </dxf>
    <dxf>
      <font>
        <b/>
        <i val="0"/>
        <condense val="0"/>
        <extend val="0"/>
        <color indexed="8"/>
      </font>
    </dxf>
    <dxf>
      <font>
        <b/>
        <i val="0"/>
        <condense val="0"/>
        <extend val="0"/>
        <color indexed="10"/>
      </font>
    </dxf>
    <dxf>
      <font>
        <b/>
        <i val="0"/>
        <condense val="0"/>
        <extend val="0"/>
        <color indexed="8"/>
      </font>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fgColor auto="1"/>
          <bgColor auto="1"/>
        </patternFill>
      </fill>
      <border>
        <left/>
        <right/>
        <top/>
        <bottom/>
        <vertical/>
        <horizontal/>
      </border>
    </dxf>
    <dxf>
      <font>
        <condense val="0"/>
        <extend val="0"/>
        <color indexed="10"/>
      </font>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auto="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b/>
        <i val="0"/>
        <color rgb="FFFF0000"/>
      </font>
      <border>
        <left/>
        <right/>
        <top/>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fill>
        <gradientFill degree="270">
          <stop position="0">
            <color theme="0"/>
          </stop>
          <stop position="1">
            <color theme="9"/>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9"/>
          </stop>
        </gradientFill>
      </fill>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b/>
        <i val="0"/>
        <color auto="1"/>
      </font>
      <fill>
        <gradientFill degree="270">
          <stop position="0">
            <color theme="0"/>
          </stop>
          <stop position="1">
            <color rgb="FFFF0000"/>
          </stop>
        </gradientFill>
      </fill>
      <border>
        <left style="thin">
          <color auto="1"/>
        </left>
        <right style="thin">
          <color auto="1"/>
        </right>
        <top style="thin">
          <color auto="1"/>
        </top>
        <bottom style="thin">
          <color auto="1"/>
        </bottom>
        <vertical/>
        <horizontal/>
      </border>
    </dxf>
    <dxf>
      <fill>
        <patternFill patternType="none">
          <fgColor auto="1"/>
          <bgColor auto="1"/>
        </patternFill>
      </fill>
      <border>
        <left/>
        <right/>
        <top/>
        <bottom/>
        <vertical/>
        <horizontal/>
      </border>
    </dxf>
    <dxf>
      <font>
        <color theme="0"/>
      </font>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b/>
        <i val="0"/>
        <color auto="1"/>
      </font>
      <fill>
        <gradientFill degree="270">
          <stop position="0">
            <color theme="0"/>
          </stop>
          <stop position="1">
            <color rgb="FFFF0000"/>
          </stop>
        </gradientFill>
      </fill>
      <border>
        <left style="thin">
          <color auto="1"/>
        </left>
        <right style="thin">
          <color auto="1"/>
        </right>
        <top style="thin">
          <color auto="1"/>
        </top>
        <bottom style="thin">
          <color auto="1"/>
        </bottom>
        <vertical/>
        <horizontal/>
      </border>
    </dxf>
    <dxf>
      <fill>
        <patternFill patternType="none">
          <fgColor auto="1"/>
          <bgColor auto="1"/>
        </patternFill>
      </fill>
      <border>
        <left/>
        <right/>
        <top/>
        <bottom/>
        <vertical/>
        <horizontal/>
      </border>
    </dxf>
    <dxf>
      <font>
        <b/>
        <i val="0"/>
        <color rgb="FFFF0000"/>
      </font>
      <border>
        <left/>
        <right/>
        <top/>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fill>
        <gradientFill degree="270">
          <stop position="0">
            <color theme="0"/>
          </stop>
          <stop position="1">
            <color theme="9"/>
          </stop>
        </gradientFill>
      </fill>
      <border>
        <left style="thin">
          <color auto="1"/>
        </left>
        <right style="thin">
          <color auto="1"/>
        </right>
        <top style="thin">
          <color auto="1"/>
        </top>
        <bottom style="thin">
          <color auto="1"/>
        </bottom>
        <vertical/>
        <horizontal/>
      </border>
    </dxf>
    <dxf>
      <fill>
        <gradientFill degree="270">
          <stop position="0">
            <color theme="0"/>
          </stop>
          <stop position="1">
            <color theme="9"/>
          </stop>
        </gradientFill>
      </fill>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ont>
        <color theme="0"/>
      </font>
    </dxf>
  </dxfs>
  <tableStyles count="0" defaultTableStyle="TableStyleMedium2" defaultPivotStyle="PivotStyleLight16"/>
  <colors>
    <mruColors>
      <color rgb="FFF79646"/>
      <color rgb="FFF8B074"/>
      <color rgb="FF0C7E0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8-5CC6-11CF-8D67-00AA00BDCE1D}" ax:persistence="persistStream" r:id="rId1"/>
</file>

<file path=xl/drawings/_rels/drawing10.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11.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12.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13.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14.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gif"/><Relationship Id="rId1" Type="http://schemas.openxmlformats.org/officeDocument/2006/relationships/image" Target="../media/image3.jpg"/><Relationship Id="rId5" Type="http://schemas.openxmlformats.org/officeDocument/2006/relationships/image" Target="../media/image7.gif"/><Relationship Id="rId4" Type="http://schemas.openxmlformats.org/officeDocument/2006/relationships/image" Target="../media/image6.jp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microsoft.com/office/2007/relationships/hdphoto" Target="../media/hdphoto1.wdp"/><Relationship Id="rId1" Type="http://schemas.openxmlformats.org/officeDocument/2006/relationships/image" Target="../media/image8.jpeg"/><Relationship Id="rId5" Type="http://schemas.openxmlformats.org/officeDocument/2006/relationships/image" Target="../media/image3.jpg"/><Relationship Id="rId4" Type="http://schemas.openxmlformats.org/officeDocument/2006/relationships/image" Target="../media/image10.gif"/></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microsoft.com/office/2007/relationships/hdphoto" Target="../media/hdphoto1.wdp"/><Relationship Id="rId1" Type="http://schemas.openxmlformats.org/officeDocument/2006/relationships/image" Target="../media/image8.jpeg"/><Relationship Id="rId5" Type="http://schemas.openxmlformats.org/officeDocument/2006/relationships/image" Target="../media/image3.jpg"/><Relationship Id="rId4" Type="http://schemas.openxmlformats.org/officeDocument/2006/relationships/image" Target="../media/image10.gif"/></Relationships>
</file>

<file path=xl/drawings/_rels/drawing6.xml.rels><?xml version="1.0" encoding="UTF-8" standalone="yes"?>
<Relationships xmlns="http://schemas.openxmlformats.org/package/2006/relationships"><Relationship Id="rId1" Type="http://schemas.openxmlformats.org/officeDocument/2006/relationships/image" Target="../media/image11.jpg"/></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3.jpg"/></Relationships>
</file>

<file path=xl/drawings/_rels/drawing8.xml.rels><?xml version="1.0" encoding="UTF-8" standalone="yes"?>
<Relationships xmlns="http://schemas.openxmlformats.org/package/2006/relationships"><Relationship Id="rId2" Type="http://schemas.openxmlformats.org/officeDocument/2006/relationships/image" Target="../media/image14.jpg"/><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4</xdr:col>
      <xdr:colOff>449580</xdr:colOff>
      <xdr:row>23</xdr:row>
      <xdr:rowOff>83820</xdr:rowOff>
    </xdr:from>
    <xdr:to>
      <xdr:col>8</xdr:col>
      <xdr:colOff>320040</xdr:colOff>
      <xdr:row>27</xdr:row>
      <xdr:rowOff>53340</xdr:rowOff>
    </xdr:to>
    <xdr:sp macro="" textlink="">
      <xdr:nvSpPr>
        <xdr:cNvPr id="3" name="TextBox 2"/>
        <xdr:cNvSpPr txBox="1"/>
      </xdr:nvSpPr>
      <xdr:spPr>
        <a:xfrm>
          <a:off x="2887980" y="3939540"/>
          <a:ext cx="2308860" cy="640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Please open this questionnaire with</a:t>
          </a:r>
        </a:p>
        <a:p>
          <a:r>
            <a:rPr lang="en-AU" sz="1100" b="1">
              <a:solidFill>
                <a:srgbClr val="FF0000"/>
              </a:solidFill>
            </a:rPr>
            <a:t> MS Excel</a:t>
          </a:r>
          <a:r>
            <a:rPr lang="en-AU" sz="1100" b="1">
              <a:solidFill>
                <a:srgbClr val="FF0000"/>
              </a:solidFill>
              <a:sym typeface="Symbol"/>
            </a:rPr>
            <a:t></a:t>
          </a:r>
          <a:r>
            <a:rPr lang="en-AU" sz="1100" b="1">
              <a:solidFill>
                <a:srgbClr val="FF0000"/>
              </a:solidFill>
            </a:rPr>
            <a:t> 2007</a:t>
          </a:r>
          <a:r>
            <a:rPr lang="en-AU" sz="1100" b="1" baseline="0">
              <a:solidFill>
                <a:srgbClr val="FF0000"/>
              </a:solidFill>
            </a:rPr>
            <a:t> or later - Select to Enable Macros.</a:t>
          </a:r>
        </a:p>
        <a:p>
          <a:endParaRPr lang="en-AU" sz="11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101600</xdr:colOff>
      <xdr:row>0</xdr:row>
      <xdr:rowOff>81280</xdr:rowOff>
    </xdr:from>
    <xdr:to>
      <xdr:col>7</xdr:col>
      <xdr:colOff>375919</xdr:colOff>
      <xdr:row>0</xdr:row>
      <xdr:rowOff>2143760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00" y="81280"/>
          <a:ext cx="7782559" cy="2062480"/>
        </a:xfrm>
        <a:prstGeom prst="rect">
          <a:avLst/>
        </a:prstGeom>
      </xdr:spPr>
    </xdr:pic>
    <xdr:clientData/>
  </xdr:twoCellAnchor>
  <xdr:twoCellAnchor>
    <xdr:from>
      <xdr:col>3</xdr:col>
      <xdr:colOff>711200</xdr:colOff>
      <xdr:row>0</xdr:row>
      <xdr:rowOff>0</xdr:rowOff>
    </xdr:from>
    <xdr:to>
      <xdr:col>6</xdr:col>
      <xdr:colOff>233680</xdr:colOff>
      <xdr:row>0</xdr:row>
      <xdr:rowOff>1046480</xdr:rowOff>
    </xdr:to>
    <xdr:sp macro="" textlink="">
      <xdr:nvSpPr>
        <xdr:cNvPr id="4" name="TextBox 3"/>
        <xdr:cNvSpPr txBox="1"/>
      </xdr:nvSpPr>
      <xdr:spPr>
        <a:xfrm>
          <a:off x="414782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5</xdr:col>
      <xdr:colOff>924560</xdr:colOff>
      <xdr:row>0</xdr:row>
      <xdr:rowOff>1076960</xdr:rowOff>
    </xdr:from>
    <xdr:to>
      <xdr:col>12</xdr:col>
      <xdr:colOff>142240</xdr:colOff>
      <xdr:row>0</xdr:row>
      <xdr:rowOff>1930400</xdr:rowOff>
    </xdr:to>
    <xdr:sp macro="" textlink="">
      <xdr:nvSpPr>
        <xdr:cNvPr id="5" name="TextBox 4"/>
        <xdr:cNvSpPr txBox="1"/>
      </xdr:nvSpPr>
      <xdr:spPr>
        <a:xfrm>
          <a:off x="6068060" y="1076960"/>
          <a:ext cx="321818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101600</xdr:colOff>
      <xdr:row>0</xdr:row>
      <xdr:rowOff>81280</xdr:rowOff>
    </xdr:from>
    <xdr:to>
      <xdr:col>7</xdr:col>
      <xdr:colOff>162559</xdr:colOff>
      <xdr:row>0</xdr:row>
      <xdr:rowOff>2143760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00" y="81280"/>
          <a:ext cx="7772399" cy="2062480"/>
        </a:xfrm>
        <a:prstGeom prst="rect">
          <a:avLst/>
        </a:prstGeom>
      </xdr:spPr>
    </xdr:pic>
    <xdr:clientData/>
  </xdr:twoCellAnchor>
  <xdr:twoCellAnchor>
    <xdr:from>
      <xdr:col>3</xdr:col>
      <xdr:colOff>711200</xdr:colOff>
      <xdr:row>0</xdr:row>
      <xdr:rowOff>0</xdr:rowOff>
    </xdr:from>
    <xdr:to>
      <xdr:col>6</xdr:col>
      <xdr:colOff>233680</xdr:colOff>
      <xdr:row>0</xdr:row>
      <xdr:rowOff>1046480</xdr:rowOff>
    </xdr:to>
    <xdr:sp macro="" textlink="">
      <xdr:nvSpPr>
        <xdr:cNvPr id="4" name="TextBox 3"/>
        <xdr:cNvSpPr txBox="1"/>
      </xdr:nvSpPr>
      <xdr:spPr>
        <a:xfrm>
          <a:off x="414782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5</xdr:col>
      <xdr:colOff>650240</xdr:colOff>
      <xdr:row>0</xdr:row>
      <xdr:rowOff>1341120</xdr:rowOff>
    </xdr:from>
    <xdr:to>
      <xdr:col>8</xdr:col>
      <xdr:colOff>711200</xdr:colOff>
      <xdr:row>0</xdr:row>
      <xdr:rowOff>1960880</xdr:rowOff>
    </xdr:to>
    <xdr:sp macro="" textlink="">
      <xdr:nvSpPr>
        <xdr:cNvPr id="5" name="TextBox 4"/>
        <xdr:cNvSpPr txBox="1"/>
      </xdr:nvSpPr>
      <xdr:spPr>
        <a:xfrm>
          <a:off x="6014720" y="1341120"/>
          <a:ext cx="3220720" cy="61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Questionnaire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132080</xdr:colOff>
      <xdr:row>0</xdr:row>
      <xdr:rowOff>40640</xdr:rowOff>
    </xdr:from>
    <xdr:to>
      <xdr:col>6</xdr:col>
      <xdr:colOff>447039</xdr:colOff>
      <xdr:row>0</xdr:row>
      <xdr:rowOff>2103120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080" y="40640"/>
          <a:ext cx="7772399" cy="2062480"/>
        </a:xfrm>
        <a:prstGeom prst="rect">
          <a:avLst/>
        </a:prstGeom>
      </xdr:spPr>
    </xdr:pic>
    <xdr:clientData/>
  </xdr:twoCellAnchor>
  <xdr:twoCellAnchor>
    <xdr:from>
      <xdr:col>2</xdr:col>
      <xdr:colOff>2540000</xdr:colOff>
      <xdr:row>0</xdr:row>
      <xdr:rowOff>0</xdr:rowOff>
    </xdr:from>
    <xdr:to>
      <xdr:col>5</xdr:col>
      <xdr:colOff>497840</xdr:colOff>
      <xdr:row>0</xdr:row>
      <xdr:rowOff>1046480</xdr:rowOff>
    </xdr:to>
    <xdr:sp macro="" textlink="">
      <xdr:nvSpPr>
        <xdr:cNvPr id="4" name="TextBox 3"/>
        <xdr:cNvSpPr txBox="1"/>
      </xdr:nvSpPr>
      <xdr:spPr>
        <a:xfrm>
          <a:off x="417576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4</xdr:col>
      <xdr:colOff>365760</xdr:colOff>
      <xdr:row>0</xdr:row>
      <xdr:rowOff>995680</xdr:rowOff>
    </xdr:from>
    <xdr:to>
      <xdr:col>7</xdr:col>
      <xdr:colOff>589280</xdr:colOff>
      <xdr:row>0</xdr:row>
      <xdr:rowOff>1849120</xdr:rowOff>
    </xdr:to>
    <xdr:sp macro="" textlink="">
      <xdr:nvSpPr>
        <xdr:cNvPr id="5" name="TextBox 4"/>
        <xdr:cNvSpPr txBox="1"/>
      </xdr:nvSpPr>
      <xdr:spPr>
        <a:xfrm>
          <a:off x="6055360" y="995680"/>
          <a:ext cx="307848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132080</xdr:colOff>
      <xdr:row>0</xdr:row>
      <xdr:rowOff>40640</xdr:rowOff>
    </xdr:from>
    <xdr:to>
      <xdr:col>6</xdr:col>
      <xdr:colOff>447039</xdr:colOff>
      <xdr:row>0</xdr:row>
      <xdr:rowOff>2103120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080" y="40640"/>
          <a:ext cx="7774939" cy="2062480"/>
        </a:xfrm>
        <a:prstGeom prst="rect">
          <a:avLst/>
        </a:prstGeom>
      </xdr:spPr>
    </xdr:pic>
    <xdr:clientData/>
  </xdr:twoCellAnchor>
  <xdr:twoCellAnchor>
    <xdr:from>
      <xdr:col>2</xdr:col>
      <xdr:colOff>2611120</xdr:colOff>
      <xdr:row>0</xdr:row>
      <xdr:rowOff>0</xdr:rowOff>
    </xdr:from>
    <xdr:to>
      <xdr:col>5</xdr:col>
      <xdr:colOff>568960</xdr:colOff>
      <xdr:row>0</xdr:row>
      <xdr:rowOff>1046480</xdr:rowOff>
    </xdr:to>
    <xdr:sp macro="" textlink="">
      <xdr:nvSpPr>
        <xdr:cNvPr id="4" name="TextBox 3"/>
        <xdr:cNvSpPr txBox="1"/>
      </xdr:nvSpPr>
      <xdr:spPr>
        <a:xfrm>
          <a:off x="424688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4</xdr:col>
      <xdr:colOff>365760</xdr:colOff>
      <xdr:row>0</xdr:row>
      <xdr:rowOff>995680</xdr:rowOff>
    </xdr:from>
    <xdr:to>
      <xdr:col>7</xdr:col>
      <xdr:colOff>589280</xdr:colOff>
      <xdr:row>0</xdr:row>
      <xdr:rowOff>1849120</xdr:rowOff>
    </xdr:to>
    <xdr:sp macro="" textlink="">
      <xdr:nvSpPr>
        <xdr:cNvPr id="5" name="TextBox 4"/>
        <xdr:cNvSpPr txBox="1"/>
      </xdr:nvSpPr>
      <xdr:spPr>
        <a:xfrm>
          <a:off x="6050280" y="995680"/>
          <a:ext cx="307340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3420"/>
        </a:xfrm>
        <a:prstGeom prst="rect">
          <a:avLst/>
        </a:prstGeom>
      </xdr:spPr>
    </xdr:pic>
    <xdr:clientData/>
  </xdr:twoCellAnchor>
  <xdr:twoCellAnchor editAs="oneCell">
    <xdr:from>
      <xdr:col>0</xdr:col>
      <xdr:colOff>132080</xdr:colOff>
      <xdr:row>0</xdr:row>
      <xdr:rowOff>40640</xdr:rowOff>
    </xdr:from>
    <xdr:to>
      <xdr:col>6</xdr:col>
      <xdr:colOff>447039</xdr:colOff>
      <xdr:row>0</xdr:row>
      <xdr:rowOff>2103120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080" y="40640"/>
          <a:ext cx="7774939" cy="2062480"/>
        </a:xfrm>
        <a:prstGeom prst="rect">
          <a:avLst/>
        </a:prstGeom>
      </xdr:spPr>
    </xdr:pic>
    <xdr:clientData/>
  </xdr:twoCellAnchor>
  <xdr:twoCellAnchor>
    <xdr:from>
      <xdr:col>2</xdr:col>
      <xdr:colOff>2611120</xdr:colOff>
      <xdr:row>0</xdr:row>
      <xdr:rowOff>0</xdr:rowOff>
    </xdr:from>
    <xdr:to>
      <xdr:col>5</xdr:col>
      <xdr:colOff>568960</xdr:colOff>
      <xdr:row>0</xdr:row>
      <xdr:rowOff>1046480</xdr:rowOff>
    </xdr:to>
    <xdr:sp macro="" textlink="">
      <xdr:nvSpPr>
        <xdr:cNvPr id="4" name="TextBox 3"/>
        <xdr:cNvSpPr txBox="1"/>
      </xdr:nvSpPr>
      <xdr:spPr>
        <a:xfrm>
          <a:off x="4246880" y="0"/>
          <a:ext cx="250952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4</xdr:col>
      <xdr:colOff>365760</xdr:colOff>
      <xdr:row>0</xdr:row>
      <xdr:rowOff>995680</xdr:rowOff>
    </xdr:from>
    <xdr:to>
      <xdr:col>7</xdr:col>
      <xdr:colOff>589280</xdr:colOff>
      <xdr:row>0</xdr:row>
      <xdr:rowOff>1849120</xdr:rowOff>
    </xdr:to>
    <xdr:sp macro="" textlink="">
      <xdr:nvSpPr>
        <xdr:cNvPr id="5" name="TextBox 4"/>
        <xdr:cNvSpPr txBox="1"/>
      </xdr:nvSpPr>
      <xdr:spPr>
        <a:xfrm>
          <a:off x="6050280" y="995680"/>
          <a:ext cx="307340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24</xdr:row>
      <xdr:rowOff>0</xdr:rowOff>
    </xdr:from>
    <xdr:to>
      <xdr:col>8</xdr:col>
      <xdr:colOff>441960</xdr:colOff>
      <xdr:row>28</xdr:row>
      <xdr:rowOff>121920</xdr:rowOff>
    </xdr:to>
    <xdr:sp macro="" textlink="">
      <xdr:nvSpPr>
        <xdr:cNvPr id="2" name="TextBox 1"/>
        <xdr:cNvSpPr txBox="1"/>
      </xdr:nvSpPr>
      <xdr:spPr>
        <a:xfrm>
          <a:off x="3009900" y="4023360"/>
          <a:ext cx="2308860" cy="792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Please open this questionnaire with</a:t>
          </a:r>
        </a:p>
        <a:p>
          <a:r>
            <a:rPr lang="en-AU" sz="1100" b="1">
              <a:solidFill>
                <a:srgbClr val="FF0000"/>
              </a:solidFill>
            </a:rPr>
            <a:t> MS Excel</a:t>
          </a:r>
          <a:r>
            <a:rPr lang="en-AU" sz="1100" b="1">
              <a:solidFill>
                <a:srgbClr val="FF0000"/>
              </a:solidFill>
              <a:sym typeface="Symbol"/>
            </a:rPr>
            <a:t></a:t>
          </a:r>
          <a:r>
            <a:rPr lang="en-AU" sz="1100" b="1">
              <a:solidFill>
                <a:srgbClr val="FF0000"/>
              </a:solidFill>
            </a:rPr>
            <a:t> 2007</a:t>
          </a:r>
          <a:r>
            <a:rPr lang="en-AU" sz="1100" b="1" baseline="0">
              <a:solidFill>
                <a:srgbClr val="FF0000"/>
              </a:solidFill>
            </a:rPr>
            <a:t> or later - Select to Enable Macros.</a:t>
          </a:r>
        </a:p>
        <a:p>
          <a:endParaRPr lang="en-AU"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xdr:colOff>
      <xdr:row>0</xdr:row>
      <xdr:rowOff>274320</xdr:rowOff>
    </xdr:from>
    <xdr:to>
      <xdr:col>0</xdr:col>
      <xdr:colOff>518160</xdr:colOff>
      <xdr:row>0</xdr:row>
      <xdr:rowOff>762000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274320"/>
          <a:ext cx="487680" cy="487680"/>
        </a:xfrm>
        <a:prstGeom prst="rect">
          <a:avLst/>
        </a:prstGeom>
      </xdr:spPr>
    </xdr:pic>
    <xdr:clientData/>
  </xdr:twoCellAnchor>
  <xdr:twoCellAnchor editAs="oneCell">
    <xdr:from>
      <xdr:col>2</xdr:col>
      <xdr:colOff>60960</xdr:colOff>
      <xdr:row>0</xdr:row>
      <xdr:rowOff>274320</xdr:rowOff>
    </xdr:from>
    <xdr:to>
      <xdr:col>5</xdr:col>
      <xdr:colOff>190500</xdr:colOff>
      <xdr:row>0</xdr:row>
      <xdr:rowOff>609600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0160" y="274320"/>
          <a:ext cx="1958340" cy="335280"/>
        </a:xfrm>
        <a:prstGeom prst="rect">
          <a:avLst/>
        </a:prstGeom>
      </xdr:spPr>
    </xdr:pic>
    <xdr:clientData/>
  </xdr:twoCellAnchor>
  <xdr:twoCellAnchor editAs="oneCell">
    <xdr:from>
      <xdr:col>0</xdr:col>
      <xdr:colOff>0</xdr:colOff>
      <xdr:row>6</xdr:row>
      <xdr:rowOff>0</xdr:rowOff>
    </xdr:from>
    <xdr:to>
      <xdr:col>0</xdr:col>
      <xdr:colOff>304800</xdr:colOff>
      <xdr:row>7</xdr:row>
      <xdr:rowOff>137160</xdr:rowOff>
    </xdr:to>
    <xdr:sp macro="" textlink="">
      <xdr:nvSpPr>
        <xdr:cNvPr id="1026" name="AutoShape 2" descr="data:image/jpeg;base64,/9j/4AAQSkZJRgABAQAAAQABAAD/2wCEAAkGBggGBQkIBwgVCQkKGBYODQwMDRwfIBAWHygsJCIcHigvIS0vHCIvISQlJTUnIyc1LDcsJTI0NTAqNSYsLCsBCQoKDQsNGQ4OGTUkHiQ1NTU1NTU1NTU1NTU1NTU1NTU1NTU1NTUsNTU1NTU1NTU0NTUsMDU1LDU0LDI0NTU1NP/AABEIAEAAQAMBIgACEQEDEQH/xAAbAAADAAMBAQAAAAAAAAAAAAAFBgcAAwQIAf/EADgQAAECBAQBCQYFBQAAAAAAAAECAwAEBSEGERJBMRMiI1FhYnGBwQcVQlNy4RQyQ1LwJDORobH/xAAZAQEBAQEBAQAAAAAAAAAAAAAFBgQCAwD/xAAqEQAABQMDAgUFAAAAAAAAAAAAAQIDBAURIRITMVFxBiKBkdEUMkFCsf/aAAwDAQACEQMRAD8AuMZGQg44x2qSfXTKU5k8mzz4+Dup7es7ePDhayQVzGiNGckubbZBqqmJabSDompjpflIuft5wDd9obWfQSRUOtbgHoYmaZoqUVKVqUbkk8TG0TfbGBUlZ8YFK3RWUF58n7Cit+0ZlKunkSB1ocB9BB2lYnplYOiVmOl+Uuyvv5RG1zWe8c6pkpUFIUUqTcEHgY+TJWXOR05RGVl5PKfuPQIjIn+Bceqnn0UurOZvqsw+f1O6rt6jv48aBG9CyWVyEzJjORXNtwsgXiOp+6aK6+k9IeY39R/mcRCsMKYmy+LpeOaj3t/88YqHtEfOiSY2JUs+VvWEWbl0zcstpVtXA9R64OlLPct0GOLU1QJyV/rwfY/gL7RcddQ20krWshKUpGZJOwhtlsFBlA981NMo6b/h2ka1J+q+QPZHDg5PuyXqlUcT/USemXYzH5HF8VeQ4eMbkTpJKlKzUbkk8YSgwEvp3F8CirVeWw5sxrcXM+eegIJwLKTZ0yFZ5Vz5TjWknwveOY4FzUUqm1AixHJi3+40rnSkhSVaVC4IPAw5yc8arR5WeV/dXm26RupNs/MQZX4TkNj6mOrBckMUCuyXl7a1Z7EFRGAglYWmfUhSbhQQLHr4xUqRMKmKc0XV63UjStWX5iN/PjC3BbD6zqeRtYxP0WovuStpw7kZH8jTUHFvoJSzvYBPaOyQmRe+EFSD539ITReKjiqlGr0F5hA6VPPb+ofzKJU258KhkRYg7GKGWgyXq6iLmoMnNXUEJKV/GU6pSTNpiYCHm0/vW3t4lNoWBN6SUq5qhYg7GDqFqQsLQrSpNwQeBjfNKp1VVylVp/KP7vy7mhSvq2J7YRptSTHRtucDw17hFqPJY9Atmb1kJTzlGwA3MUulSS6ZQZSTes8nNx0ftUq+XkIW6UiSlp9DVFp/JTCuM1ML1qbG5TsD2w1DmpAzzy3J4wL4orSHWSitfnJ9iDlHjFqN297YH0nIQUw4Cpx9e1kwFeeyGQhoo0oZSnpCxk4vnKgHw/GUqRunwkv7gMy1kSNPUd8ImMsHureXUqUjUpV3mR8XeT29kPcZFwtBLKxgZxtLidKhDkTNylVlCxB2jby6cs84qNZwfS62St9jk3j+q0cj9/OFtXsv5OYSpmolTYOehxHHszg9cRRfbkGqgqvjgclDl0ykqXnBk69e+ydh6x2OzYFgcz1CCjeD3lHppzIdxMF6fh6Tp5C0o5RwfGu8BlRHn3TceO1/UUzbrMdsm282A2h0VxxxM3OJ0gXQ2f8AphljOEZFPHjtxmybbLAxuOKcVqUP/9k="/>
        <xdr:cNvSpPr>
          <a:spLocks noChangeAspect="1" noChangeArrowheads="1"/>
        </xdr:cNvSpPr>
      </xdr:nvSpPr>
      <xdr:spPr bwMode="auto">
        <a:xfrm>
          <a:off x="0" y="329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198120</xdr:colOff>
      <xdr:row>5</xdr:row>
      <xdr:rowOff>495300</xdr:rowOff>
    </xdr:from>
    <xdr:to>
      <xdr:col>2</xdr:col>
      <xdr:colOff>76200</xdr:colOff>
      <xdr:row>5</xdr:row>
      <xdr:rowOff>982980</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7720" y="3802380"/>
          <a:ext cx="487680" cy="487680"/>
        </a:xfrm>
        <a:prstGeom prst="rect">
          <a:avLst/>
        </a:prstGeom>
      </xdr:spPr>
    </xdr:pic>
    <xdr:clientData/>
  </xdr:twoCellAnchor>
  <xdr:twoCellAnchor editAs="oneCell">
    <xdr:from>
      <xdr:col>2</xdr:col>
      <xdr:colOff>160020</xdr:colOff>
      <xdr:row>5</xdr:row>
      <xdr:rowOff>426720</xdr:rowOff>
    </xdr:from>
    <xdr:to>
      <xdr:col>3</xdr:col>
      <xdr:colOff>182880</xdr:colOff>
      <xdr:row>5</xdr:row>
      <xdr:rowOff>1059180</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9220" y="3733800"/>
          <a:ext cx="632460" cy="632460"/>
        </a:xfrm>
        <a:prstGeom prst="rect">
          <a:avLst/>
        </a:prstGeom>
      </xdr:spPr>
    </xdr:pic>
    <xdr:clientData/>
  </xdr:twoCellAnchor>
  <xdr:twoCellAnchor editAs="oneCell">
    <xdr:from>
      <xdr:col>0</xdr:col>
      <xdr:colOff>53340</xdr:colOff>
      <xdr:row>5</xdr:row>
      <xdr:rowOff>7620</xdr:rowOff>
    </xdr:from>
    <xdr:to>
      <xdr:col>0</xdr:col>
      <xdr:colOff>358140</xdr:colOff>
      <xdr:row>5</xdr:row>
      <xdr:rowOff>234043</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3340" y="3116580"/>
          <a:ext cx="304800" cy="2264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45719</xdr:colOff>
      <xdr:row>0</xdr:row>
      <xdr:rowOff>144780</xdr:rowOff>
    </xdr:from>
    <xdr:to>
      <xdr:col>8</xdr:col>
      <xdr:colOff>342900</xdr:colOff>
      <xdr:row>0</xdr:row>
      <xdr:rowOff>629017</xdr:rowOff>
    </xdr:to>
    <xdr:pic>
      <xdr:nvPicPr>
        <xdr:cNvPr id="2" name="Picture 1"/>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9000"/>
                  </a14:imgEffect>
                </a14:imgLayer>
              </a14:imgProps>
            </a:ext>
            <a:ext uri="{28A0092B-C50C-407E-A947-70E740481C1C}">
              <a14:useLocalDpi xmlns:a14="http://schemas.microsoft.com/office/drawing/2010/main" val="0"/>
            </a:ext>
          </a:extLst>
        </a:blip>
        <a:stretch>
          <a:fillRect/>
        </a:stretch>
      </xdr:blipFill>
      <xdr:spPr>
        <a:xfrm>
          <a:off x="922019" y="144780"/>
          <a:ext cx="4792981" cy="484237"/>
        </a:xfrm>
        <a:prstGeom prst="rect">
          <a:avLst/>
        </a:prstGeom>
      </xdr:spPr>
    </xdr:pic>
    <xdr:clientData/>
  </xdr:twoCellAnchor>
  <xdr:twoCellAnchor editAs="oneCell">
    <xdr:from>
      <xdr:col>0</xdr:col>
      <xdr:colOff>548640</xdr:colOff>
      <xdr:row>9</xdr:row>
      <xdr:rowOff>53340</xdr:rowOff>
    </xdr:from>
    <xdr:to>
      <xdr:col>1</xdr:col>
      <xdr:colOff>472440</xdr:colOff>
      <xdr:row>10</xdr:row>
      <xdr:rowOff>676337</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8640" y="1295400"/>
          <a:ext cx="800100" cy="798257"/>
        </a:xfrm>
        <a:prstGeom prst="rect">
          <a:avLst/>
        </a:prstGeom>
      </xdr:spPr>
    </xdr:pic>
    <xdr:clientData/>
  </xdr:twoCellAnchor>
  <xdr:twoCellAnchor>
    <xdr:from>
      <xdr:col>1</xdr:col>
      <xdr:colOff>45720</xdr:colOff>
      <xdr:row>0</xdr:row>
      <xdr:rowOff>129540</xdr:rowOff>
    </xdr:from>
    <xdr:to>
      <xdr:col>3</xdr:col>
      <xdr:colOff>175260</xdr:colOff>
      <xdr:row>0</xdr:row>
      <xdr:rowOff>685800</xdr:rowOff>
    </xdr:to>
    <xdr:sp macro="" textlink="">
      <xdr:nvSpPr>
        <xdr:cNvPr id="4" name="TextBox 3"/>
        <xdr:cNvSpPr txBox="1"/>
      </xdr:nvSpPr>
      <xdr:spPr>
        <a:xfrm>
          <a:off x="922020" y="129540"/>
          <a:ext cx="1348740" cy="55626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smtClean="0">
              <a:ln>
                <a:noFill/>
              </a:ln>
              <a:solidFill>
                <a:sysClr val="windowText" lastClr="000000"/>
              </a:solidFill>
              <a:effectLst/>
              <a:uLnTx/>
              <a:uFillTx/>
              <a:latin typeface="Calibri"/>
              <a:ea typeface="+mn-ea"/>
              <a:cs typeface="+mn-cs"/>
            </a:rPr>
            <a:t>Step 1: Choose Estimate Type</a:t>
          </a:r>
        </a:p>
      </xdr:txBody>
    </xdr:sp>
    <xdr:clientData/>
  </xdr:twoCellAnchor>
  <xdr:twoCellAnchor editAs="oneCell">
    <xdr:from>
      <xdr:col>0</xdr:col>
      <xdr:colOff>480837</xdr:colOff>
      <xdr:row>9</xdr:row>
      <xdr:rowOff>38100</xdr:rowOff>
    </xdr:from>
    <xdr:to>
      <xdr:col>1</xdr:col>
      <xdr:colOff>534489</xdr:colOff>
      <xdr:row>10</xdr:row>
      <xdr:rowOff>739140</xdr:rowOff>
    </xdr:to>
    <xdr:pic>
      <xdr:nvPicPr>
        <xdr:cNvPr id="5"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80837" y="1280160"/>
          <a:ext cx="929952" cy="876300"/>
        </a:xfrm>
        <a:prstGeom prst="rect">
          <a:avLst/>
        </a:prstGeom>
      </xdr:spPr>
    </xdr:pic>
    <xdr:clientData/>
  </xdr:twoCellAnchor>
  <xdr:twoCellAnchor editAs="oneCell">
    <xdr:from>
      <xdr:col>8</xdr:col>
      <xdr:colOff>167640</xdr:colOff>
      <xdr:row>11</xdr:row>
      <xdr:rowOff>53340</xdr:rowOff>
    </xdr:from>
    <xdr:to>
      <xdr:col>8</xdr:col>
      <xdr:colOff>858520</xdr:colOff>
      <xdr:row>14</xdr:row>
      <xdr:rowOff>157480</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39740" y="2225040"/>
          <a:ext cx="690880" cy="690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45719</xdr:colOff>
      <xdr:row>0</xdr:row>
      <xdr:rowOff>144780</xdr:rowOff>
    </xdr:from>
    <xdr:to>
      <xdr:col>8</xdr:col>
      <xdr:colOff>342900</xdr:colOff>
      <xdr:row>0</xdr:row>
      <xdr:rowOff>629017</xdr:rowOff>
    </xdr:to>
    <xdr:pic>
      <xdr:nvPicPr>
        <xdr:cNvPr id="3" name="Picture 2"/>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9000"/>
                  </a14:imgEffect>
                </a14:imgLayer>
              </a14:imgProps>
            </a:ext>
            <a:ext uri="{28A0092B-C50C-407E-A947-70E740481C1C}">
              <a14:useLocalDpi xmlns:a14="http://schemas.microsoft.com/office/drawing/2010/main" val="0"/>
            </a:ext>
          </a:extLst>
        </a:blip>
        <a:stretch>
          <a:fillRect/>
        </a:stretch>
      </xdr:blipFill>
      <xdr:spPr>
        <a:xfrm>
          <a:off x="922019" y="144780"/>
          <a:ext cx="4792981" cy="484237"/>
        </a:xfrm>
        <a:prstGeom prst="rect">
          <a:avLst/>
        </a:prstGeom>
      </xdr:spPr>
    </xdr:pic>
    <xdr:clientData/>
  </xdr:twoCellAnchor>
  <xdr:twoCellAnchor editAs="oneCell">
    <xdr:from>
      <xdr:col>0</xdr:col>
      <xdr:colOff>518160</xdr:colOff>
      <xdr:row>3</xdr:row>
      <xdr:rowOff>106680</xdr:rowOff>
    </xdr:from>
    <xdr:to>
      <xdr:col>1</xdr:col>
      <xdr:colOff>441960</xdr:colOff>
      <xdr:row>4</xdr:row>
      <xdr:rowOff>790637</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8160" y="1318260"/>
          <a:ext cx="800100" cy="798257"/>
        </a:xfrm>
        <a:prstGeom prst="rect">
          <a:avLst/>
        </a:prstGeom>
      </xdr:spPr>
    </xdr:pic>
    <xdr:clientData/>
  </xdr:twoCellAnchor>
  <xdr:twoCellAnchor>
    <xdr:from>
      <xdr:col>1</xdr:col>
      <xdr:colOff>45720</xdr:colOff>
      <xdr:row>0</xdr:row>
      <xdr:rowOff>129540</xdr:rowOff>
    </xdr:from>
    <xdr:to>
      <xdr:col>3</xdr:col>
      <xdr:colOff>175260</xdr:colOff>
      <xdr:row>0</xdr:row>
      <xdr:rowOff>685800</xdr:rowOff>
    </xdr:to>
    <xdr:sp macro="" textlink="">
      <xdr:nvSpPr>
        <xdr:cNvPr id="6" name="TextBox 5"/>
        <xdr:cNvSpPr txBox="1"/>
      </xdr:nvSpPr>
      <xdr:spPr>
        <a:xfrm>
          <a:off x="922020" y="129540"/>
          <a:ext cx="1348740" cy="55626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400" b="1" i="0" u="none" strike="noStrike" kern="0" cap="none" spc="0" normalizeH="0" baseline="0" noProof="0" smtClean="0">
              <a:ln>
                <a:noFill/>
              </a:ln>
              <a:solidFill>
                <a:sysClr val="windowText" lastClr="000000"/>
              </a:solidFill>
              <a:effectLst/>
              <a:uLnTx/>
              <a:uFillTx/>
              <a:latin typeface="Calibri"/>
              <a:ea typeface="+mn-ea"/>
              <a:cs typeface="+mn-cs"/>
            </a:rPr>
            <a:t>Step 1: Choose Estimate Type</a:t>
          </a:r>
        </a:p>
      </xdr:txBody>
    </xdr:sp>
    <xdr:clientData/>
  </xdr:twoCellAnchor>
  <xdr:twoCellAnchor editAs="oneCell">
    <xdr:from>
      <xdr:col>0</xdr:col>
      <xdr:colOff>579120</xdr:colOff>
      <xdr:row>9</xdr:row>
      <xdr:rowOff>85872</xdr:rowOff>
    </xdr:from>
    <xdr:to>
      <xdr:col>1</xdr:col>
      <xdr:colOff>449580</xdr:colOff>
      <xdr:row>10</xdr:row>
      <xdr:rowOff>614289</xdr:rowOff>
    </xdr:to>
    <xdr:pic>
      <xdr:nvPicPr>
        <xdr:cNvPr id="4" name="Picture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79120" y="2905272"/>
          <a:ext cx="746760" cy="703677"/>
        </a:xfrm>
        <a:prstGeom prst="rect">
          <a:avLst/>
        </a:prstGeom>
      </xdr:spPr>
    </xdr:pic>
    <xdr:clientData/>
  </xdr:twoCellAnchor>
  <xdr:twoCellAnchor editAs="oneCell">
    <xdr:from>
      <xdr:col>8</xdr:col>
      <xdr:colOff>167640</xdr:colOff>
      <xdr:row>11</xdr:row>
      <xdr:rowOff>53340</xdr:rowOff>
    </xdr:from>
    <xdr:to>
      <xdr:col>8</xdr:col>
      <xdr:colOff>858520</xdr:colOff>
      <xdr:row>14</xdr:row>
      <xdr:rowOff>157480</xdr:rowOff>
    </xdr:to>
    <xdr:pic>
      <xdr:nvPicPr>
        <xdr:cNvPr id="8" name="Picture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311140" y="3764280"/>
          <a:ext cx="690880" cy="6908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335280</xdr:rowOff>
    </xdr:from>
    <xdr:to>
      <xdr:col>8</xdr:col>
      <xdr:colOff>10160</xdr:colOff>
      <xdr:row>0</xdr:row>
      <xdr:rowOff>1117600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5280"/>
          <a:ext cx="6471920" cy="782320"/>
        </a:xfrm>
        <a:prstGeom prst="rect">
          <a:avLst/>
        </a:prstGeom>
      </xdr:spPr>
    </xdr:pic>
    <xdr:clientData/>
  </xdr:twoCellAnchor>
  <xdr:twoCellAnchor>
    <xdr:from>
      <xdr:col>1</xdr:col>
      <xdr:colOff>650240</xdr:colOff>
      <xdr:row>0</xdr:row>
      <xdr:rowOff>406400</xdr:rowOff>
    </xdr:from>
    <xdr:to>
      <xdr:col>4</xdr:col>
      <xdr:colOff>152400</xdr:colOff>
      <xdr:row>0</xdr:row>
      <xdr:rowOff>1056640</xdr:rowOff>
    </xdr:to>
    <xdr:sp macro="" textlink="">
      <xdr:nvSpPr>
        <xdr:cNvPr id="4" name="TextBox 3"/>
        <xdr:cNvSpPr txBox="1"/>
      </xdr:nvSpPr>
      <xdr:spPr>
        <a:xfrm>
          <a:off x="1676400" y="406400"/>
          <a:ext cx="2275840" cy="650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2: </a:t>
          </a:r>
        </a:p>
        <a:p>
          <a:r>
            <a:rPr lang="en-AU" sz="1600" b="1"/>
            <a:t>Estimate Details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20320</xdr:colOff>
      <xdr:row>0</xdr:row>
      <xdr:rowOff>121920</xdr:rowOff>
    </xdr:from>
    <xdr:to>
      <xdr:col>7</xdr:col>
      <xdr:colOff>764540</xdr:colOff>
      <xdr:row>0</xdr:row>
      <xdr:rowOff>2235200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080" y="121920"/>
          <a:ext cx="6809740" cy="2113280"/>
        </a:xfrm>
        <a:prstGeom prst="rect">
          <a:avLst/>
        </a:prstGeom>
      </xdr:spPr>
    </xdr:pic>
    <xdr:clientData/>
  </xdr:twoCellAnchor>
  <xdr:twoCellAnchor>
    <xdr:from>
      <xdr:col>4</xdr:col>
      <xdr:colOff>172720</xdr:colOff>
      <xdr:row>0</xdr:row>
      <xdr:rowOff>10160</xdr:rowOff>
    </xdr:from>
    <xdr:to>
      <xdr:col>6</xdr:col>
      <xdr:colOff>690880</xdr:colOff>
      <xdr:row>0</xdr:row>
      <xdr:rowOff>1056640</xdr:rowOff>
    </xdr:to>
    <xdr:sp macro="" textlink="">
      <xdr:nvSpPr>
        <xdr:cNvPr id="3" name="TextBox 2"/>
        <xdr:cNvSpPr txBox="1"/>
      </xdr:nvSpPr>
      <xdr:spPr>
        <a:xfrm>
          <a:off x="3637280" y="10160"/>
          <a:ext cx="227584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2</xdr:col>
      <xdr:colOff>71120</xdr:colOff>
      <xdr:row>0</xdr:row>
      <xdr:rowOff>1422400</xdr:rowOff>
    </xdr:from>
    <xdr:to>
      <xdr:col>5</xdr:col>
      <xdr:colOff>396240</xdr:colOff>
      <xdr:row>0</xdr:row>
      <xdr:rowOff>2072640</xdr:rowOff>
    </xdr:to>
    <xdr:sp macro="" textlink="">
      <xdr:nvSpPr>
        <xdr:cNvPr id="4" name="TextBox 3"/>
        <xdr:cNvSpPr txBox="1"/>
      </xdr:nvSpPr>
      <xdr:spPr>
        <a:xfrm>
          <a:off x="1788160" y="1422400"/>
          <a:ext cx="3027680" cy="650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3.1: </a:t>
          </a:r>
        </a:p>
        <a:p>
          <a:r>
            <a:rPr lang="en-AU" sz="1600" b="1"/>
            <a:t>Choose</a:t>
          </a:r>
          <a:r>
            <a:rPr lang="en-AU" sz="1600" b="1" baseline="0"/>
            <a:t> </a:t>
          </a:r>
          <a:r>
            <a:rPr lang="en-AU" sz="1600" b="1"/>
            <a:t>Application</a:t>
          </a:r>
        </a:p>
      </xdr:txBody>
    </xdr:sp>
    <xdr:clientData/>
  </xdr:twoCellAnchor>
  <xdr:twoCellAnchor editAs="oneCell">
    <xdr:from>
      <xdr:col>0</xdr:col>
      <xdr:colOff>0</xdr:colOff>
      <xdr:row>0</xdr:row>
      <xdr:rowOff>1280160</xdr:rowOff>
    </xdr:from>
    <xdr:to>
      <xdr:col>0</xdr:col>
      <xdr:colOff>690880</xdr:colOff>
      <xdr:row>0</xdr:row>
      <xdr:rowOff>1971040</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5440" y="1280160"/>
          <a:ext cx="690880" cy="6908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0</xdr:col>
          <xdr:colOff>228600</xdr:colOff>
          <xdr:row>3</xdr:row>
          <xdr:rowOff>220980</xdr:rowOff>
        </xdr:to>
        <xdr:sp macro="" textlink="">
          <xdr:nvSpPr>
            <xdr:cNvPr id="12289" name="Control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60960</xdr:colOff>
      <xdr:row>0</xdr:row>
      <xdr:rowOff>1920240</xdr:rowOff>
    </xdr:from>
    <xdr:to>
      <xdr:col>1</xdr:col>
      <xdr:colOff>751840</xdr:colOff>
      <xdr:row>0</xdr:row>
      <xdr:rowOff>2611120</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1920240"/>
          <a:ext cx="690880" cy="690880"/>
        </a:xfrm>
        <a:prstGeom prst="rect">
          <a:avLst/>
        </a:prstGeom>
      </xdr:spPr>
    </xdr:pic>
    <xdr:clientData/>
  </xdr:twoCellAnchor>
  <xdr:twoCellAnchor editAs="oneCell">
    <xdr:from>
      <xdr:col>1</xdr:col>
      <xdr:colOff>914400</xdr:colOff>
      <xdr:row>0</xdr:row>
      <xdr:rowOff>91440</xdr:rowOff>
    </xdr:from>
    <xdr:to>
      <xdr:col>8</xdr:col>
      <xdr:colOff>406400</xdr:colOff>
      <xdr:row>0</xdr:row>
      <xdr:rowOff>2387600</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0" y="91440"/>
          <a:ext cx="6837680" cy="2296160"/>
        </a:xfrm>
        <a:prstGeom prst="rect">
          <a:avLst/>
        </a:prstGeom>
      </xdr:spPr>
    </xdr:pic>
    <xdr:clientData/>
  </xdr:twoCellAnchor>
  <xdr:twoCellAnchor>
    <xdr:from>
      <xdr:col>4</xdr:col>
      <xdr:colOff>792480</xdr:colOff>
      <xdr:row>0</xdr:row>
      <xdr:rowOff>81280</xdr:rowOff>
    </xdr:from>
    <xdr:to>
      <xdr:col>7</xdr:col>
      <xdr:colOff>365760</xdr:colOff>
      <xdr:row>0</xdr:row>
      <xdr:rowOff>1127760</xdr:rowOff>
    </xdr:to>
    <xdr:sp macro="" textlink="">
      <xdr:nvSpPr>
        <xdr:cNvPr id="4" name="TextBox 3"/>
        <xdr:cNvSpPr txBox="1"/>
      </xdr:nvSpPr>
      <xdr:spPr>
        <a:xfrm>
          <a:off x="3718560" y="81280"/>
          <a:ext cx="227584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4</xdr:col>
      <xdr:colOff>508000</xdr:colOff>
      <xdr:row>0</xdr:row>
      <xdr:rowOff>1463040</xdr:rowOff>
    </xdr:from>
    <xdr:to>
      <xdr:col>7</xdr:col>
      <xdr:colOff>81280</xdr:colOff>
      <xdr:row>0</xdr:row>
      <xdr:rowOff>2113280</xdr:rowOff>
    </xdr:to>
    <xdr:sp macro="" textlink="">
      <xdr:nvSpPr>
        <xdr:cNvPr id="5" name="TextBox 4"/>
        <xdr:cNvSpPr txBox="1"/>
      </xdr:nvSpPr>
      <xdr:spPr>
        <a:xfrm>
          <a:off x="4958080" y="1463040"/>
          <a:ext cx="2275840" cy="650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3.2: </a:t>
          </a:r>
        </a:p>
        <a:p>
          <a:r>
            <a:rPr lang="en-AU" sz="1600" b="1"/>
            <a:t>Application Details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50800</xdr:colOff>
      <xdr:row>0</xdr:row>
      <xdr:rowOff>2092960</xdr:rowOff>
    </xdr:from>
    <xdr:to>
      <xdr:col>1</xdr:col>
      <xdr:colOff>741680</xdr:colOff>
      <xdr:row>1</xdr:row>
      <xdr:rowOff>447040</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2092960"/>
          <a:ext cx="690880" cy="690880"/>
        </a:xfrm>
        <a:prstGeom prst="rect">
          <a:avLst/>
        </a:prstGeom>
      </xdr:spPr>
    </xdr:pic>
    <xdr:clientData/>
  </xdr:twoCellAnchor>
  <xdr:twoCellAnchor editAs="oneCell">
    <xdr:from>
      <xdr:col>0</xdr:col>
      <xdr:colOff>132080</xdr:colOff>
      <xdr:row>0</xdr:row>
      <xdr:rowOff>40640</xdr:rowOff>
    </xdr:from>
    <xdr:to>
      <xdr:col>7</xdr:col>
      <xdr:colOff>406399</xdr:colOff>
      <xdr:row>0</xdr:row>
      <xdr:rowOff>2103120</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080" y="40640"/>
          <a:ext cx="7782559" cy="2062480"/>
        </a:xfrm>
        <a:prstGeom prst="rect">
          <a:avLst/>
        </a:prstGeom>
      </xdr:spPr>
    </xdr:pic>
    <xdr:clientData/>
  </xdr:twoCellAnchor>
  <xdr:twoCellAnchor>
    <xdr:from>
      <xdr:col>3</xdr:col>
      <xdr:colOff>711200</xdr:colOff>
      <xdr:row>0</xdr:row>
      <xdr:rowOff>0</xdr:rowOff>
    </xdr:from>
    <xdr:to>
      <xdr:col>6</xdr:col>
      <xdr:colOff>233680</xdr:colOff>
      <xdr:row>0</xdr:row>
      <xdr:rowOff>1046480</xdr:rowOff>
    </xdr:to>
    <xdr:sp macro="" textlink="">
      <xdr:nvSpPr>
        <xdr:cNvPr id="3" name="TextBox 2"/>
        <xdr:cNvSpPr txBox="1"/>
      </xdr:nvSpPr>
      <xdr:spPr>
        <a:xfrm>
          <a:off x="4155440" y="0"/>
          <a:ext cx="2275840" cy="104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 </a:t>
          </a:r>
        </a:p>
        <a:p>
          <a:r>
            <a:rPr lang="en-AU" sz="1600" b="1"/>
            <a:t>Application</a:t>
          </a:r>
        </a:p>
        <a:p>
          <a:r>
            <a:rPr lang="en-AU" sz="1600" b="1"/>
            <a:t>Assessment</a:t>
          </a:r>
        </a:p>
      </xdr:txBody>
    </xdr:sp>
    <xdr:clientData/>
  </xdr:twoCellAnchor>
  <xdr:twoCellAnchor>
    <xdr:from>
      <xdr:col>5</xdr:col>
      <xdr:colOff>924560</xdr:colOff>
      <xdr:row>0</xdr:row>
      <xdr:rowOff>1076960</xdr:rowOff>
    </xdr:from>
    <xdr:to>
      <xdr:col>12</xdr:col>
      <xdr:colOff>142240</xdr:colOff>
      <xdr:row>0</xdr:row>
      <xdr:rowOff>1930400</xdr:rowOff>
    </xdr:to>
    <xdr:sp macro="" textlink="">
      <xdr:nvSpPr>
        <xdr:cNvPr id="4" name="TextBox 3"/>
        <xdr:cNvSpPr txBox="1"/>
      </xdr:nvSpPr>
      <xdr:spPr>
        <a:xfrm>
          <a:off x="6075680" y="1076960"/>
          <a:ext cx="3220720" cy="85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Step 3.3: </a:t>
          </a:r>
        </a:p>
        <a:p>
          <a:r>
            <a:rPr lang="en-AU" sz="1600" b="1"/>
            <a:t>Application </a:t>
          </a:r>
        </a:p>
        <a:p>
          <a:r>
            <a:rPr lang="en-AU" sz="1600" b="1"/>
            <a:t>Questionnaire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P%20Outline%20Size%20Enhancement%20Package%20Questionnaire%20version%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Baseline"/>
      <sheetName val="HOME  Project"/>
      <sheetName val="READ ME"/>
      <sheetName val="Step 1"/>
      <sheetName val="Step 2"/>
      <sheetName val="Step 3.1"/>
      <sheetName val="Step 3.2"/>
      <sheetName val="Step 3.3.1 "/>
      <sheetName val="Step 3.3.2 "/>
      <sheetName val="Step 3.3.2 Impact"/>
      <sheetName val="Step 3.3.3 "/>
      <sheetName val="Step 3.3.4 "/>
      <sheetName val="Step 3.3.5  "/>
      <sheetName val="Sheet10"/>
      <sheetName val="Sheet12"/>
      <sheetName val="Sheet4"/>
    </sheetNames>
    <sheetDataSet>
      <sheetData sheetId="0"/>
      <sheetData sheetId="1"/>
      <sheetData sheetId="2"/>
      <sheetData sheetId="3">
        <row r="14">
          <cell r="D14" t="str">
            <v>Project Functional Size</v>
          </cell>
        </row>
        <row r="16">
          <cell r="D16" t="str">
            <v>Enhancement</v>
          </cell>
        </row>
        <row r="21">
          <cell r="O21">
            <v>2</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image" Target="../media/image12.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F13:J23"/>
  <sheetViews>
    <sheetView showGridLines="0" showRowColHeaders="0" tabSelected="1" zoomScaleNormal="100" workbookViewId="0">
      <selection activeCell="A4" sqref="A4"/>
    </sheetView>
  </sheetViews>
  <sheetFormatPr defaultRowHeight="13.2" x14ac:dyDescent="0.25"/>
  <cols>
    <col min="1" max="16384" width="8.88671875" style="23"/>
  </cols>
  <sheetData>
    <row r="13" spans="10:10" x14ac:dyDescent="0.25">
      <c r="J13" s="4"/>
    </row>
    <row r="23" spans="6:6" x14ac:dyDescent="0.25">
      <c r="F23" s="15"/>
    </row>
  </sheetData>
  <sheetProtection password="C7FC" sheet="1" objects="1" scenarios="1"/>
  <pageMargins left="0.7" right="0.7" top="0.75" bottom="0.75" header="0.3" footer="0.3"/>
  <pageSetup orientation="portrait" horizontalDpi="1200" verticalDpi="1200" r:id="rId1"/>
  <drawing r:id="rId2"/>
  <picture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W16"/>
  <sheetViews>
    <sheetView showGridLines="0" zoomScale="75" zoomScaleNormal="75" zoomScaleSheetLayoutView="100" workbookViewId="0">
      <selection activeCell="F4" sqref="F4"/>
    </sheetView>
  </sheetViews>
  <sheetFormatPr defaultRowHeight="15" x14ac:dyDescent="0.25"/>
  <cols>
    <col min="1" max="1" width="8.88671875" style="34"/>
    <col min="2" max="2" width="14.88671875" style="50" customWidth="1"/>
    <col min="3" max="3" width="26.332031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13" width="9.109375" style="36" customWidth="1"/>
    <col min="14" max="23" width="8.88671875" style="34"/>
  </cols>
  <sheetData>
    <row r="1" spans="1:23" ht="184.2" customHeight="1" thickBot="1" x14ac:dyDescent="0.45">
      <c r="B1" s="150" t="s">
        <v>139</v>
      </c>
      <c r="C1" s="150"/>
      <c r="D1" s="150"/>
      <c r="E1" s="150"/>
      <c r="F1" s="150"/>
      <c r="G1" s="150"/>
      <c r="H1" s="150"/>
      <c r="I1" s="150"/>
      <c r="J1" s="35"/>
      <c r="K1" s="35"/>
    </row>
    <row r="2" spans="1:23" s="4" customFormat="1" ht="120.6" customHeight="1" thickTop="1" thickBot="1" x14ac:dyDescent="0.35">
      <c r="A2" s="36"/>
      <c r="B2" s="142" t="s">
        <v>95</v>
      </c>
      <c r="C2" s="143"/>
      <c r="D2" s="143"/>
      <c r="E2" s="143"/>
      <c r="F2" s="143"/>
      <c r="G2" s="143"/>
      <c r="H2" s="143"/>
      <c r="I2" s="144"/>
      <c r="J2" s="37"/>
      <c r="K2" s="37"/>
      <c r="L2" s="51"/>
      <c r="M2" s="51"/>
      <c r="N2" s="36"/>
      <c r="O2" s="36"/>
      <c r="P2" s="36"/>
      <c r="Q2" s="36"/>
      <c r="R2" s="36"/>
      <c r="S2" s="36"/>
      <c r="T2" s="36"/>
      <c r="U2" s="36"/>
      <c r="V2" s="36"/>
      <c r="W2" s="36"/>
    </row>
    <row r="3" spans="1:23" s="4" customFormat="1" ht="37.799999999999997" customHeight="1" thickTop="1" thickBot="1" x14ac:dyDescent="0.35">
      <c r="A3" s="36"/>
      <c r="B3" s="32"/>
      <c r="C3" s="32"/>
      <c r="D3" s="25" t="s">
        <v>88</v>
      </c>
      <c r="E3" s="33"/>
      <c r="F3" s="25" t="s">
        <v>9</v>
      </c>
      <c r="G3" s="25" t="s">
        <v>10</v>
      </c>
      <c r="H3" s="25"/>
      <c r="I3" s="25"/>
      <c r="J3" s="37"/>
      <c r="K3" s="52" t="s">
        <v>0</v>
      </c>
      <c r="L3" s="51" t="s">
        <v>91</v>
      </c>
      <c r="M3" s="53"/>
      <c r="N3" s="36"/>
      <c r="O3" s="36"/>
      <c r="P3" s="36"/>
      <c r="Q3" s="36"/>
      <c r="R3" s="36"/>
      <c r="S3" s="36"/>
      <c r="T3" s="36"/>
      <c r="U3" s="36"/>
      <c r="V3" s="36"/>
      <c r="W3" s="36"/>
    </row>
    <row r="4" spans="1:23" s="4" customFormat="1" ht="39" customHeight="1" thickTop="1" thickBot="1" x14ac:dyDescent="0.3">
      <c r="A4" s="40">
        <v>1</v>
      </c>
      <c r="B4" s="151" t="s">
        <v>101</v>
      </c>
      <c r="C4" s="152"/>
      <c r="D4" s="73"/>
      <c r="E4" s="54" t="s">
        <v>87</v>
      </c>
      <c r="F4" s="73"/>
      <c r="G4" s="73"/>
      <c r="H4" s="25"/>
      <c r="I4" s="25"/>
      <c r="J4" s="36"/>
      <c r="K4" s="52" t="s">
        <v>1</v>
      </c>
      <c r="L4" s="52" t="s">
        <v>92</v>
      </c>
      <c r="M4" s="53"/>
      <c r="N4" s="36"/>
      <c r="O4" s="36"/>
      <c r="P4" s="36"/>
      <c r="Q4" s="36"/>
      <c r="R4" s="36"/>
      <c r="S4" s="36"/>
      <c r="T4" s="36"/>
      <c r="U4" s="36"/>
      <c r="V4" s="36"/>
      <c r="W4" s="36"/>
    </row>
    <row r="5" spans="1:23" s="4" customFormat="1" ht="16.2" customHeight="1" thickTop="1" thickBot="1" x14ac:dyDescent="0.35">
      <c r="A5" s="40"/>
      <c r="B5" s="43"/>
      <c r="C5" s="43"/>
      <c r="D5" s="43"/>
      <c r="E5" s="38"/>
      <c r="F5" s="33"/>
      <c r="G5" s="36"/>
      <c r="H5" s="25"/>
      <c r="I5" s="25"/>
      <c r="J5" s="36"/>
      <c r="K5" s="36"/>
      <c r="L5" s="36"/>
      <c r="M5" s="53"/>
      <c r="N5" s="36"/>
      <c r="O5" s="36"/>
      <c r="P5" s="36"/>
      <c r="Q5" s="36"/>
      <c r="R5" s="36"/>
      <c r="S5" s="36"/>
      <c r="T5" s="36"/>
      <c r="U5" s="36"/>
      <c r="V5" s="36"/>
      <c r="W5" s="36"/>
    </row>
    <row r="6" spans="1:23" s="4" customFormat="1" ht="36.6" customHeight="1" thickTop="1" thickBot="1" x14ac:dyDescent="0.3">
      <c r="A6" s="40">
        <v>2</v>
      </c>
      <c r="B6" s="151" t="s">
        <v>102</v>
      </c>
      <c r="C6" s="151"/>
      <c r="D6" s="73"/>
      <c r="E6" s="54" t="s">
        <v>87</v>
      </c>
      <c r="F6" s="73"/>
      <c r="G6" s="73"/>
      <c r="H6" s="25"/>
      <c r="I6" s="25"/>
      <c r="J6" s="36"/>
      <c r="K6" s="36"/>
      <c r="L6" s="52" t="s">
        <v>5</v>
      </c>
      <c r="M6" s="53"/>
      <c r="N6" s="36"/>
      <c r="O6" s="36"/>
      <c r="P6" s="36"/>
      <c r="Q6" s="36"/>
      <c r="R6" s="36"/>
      <c r="S6" s="36"/>
      <c r="T6" s="36"/>
      <c r="U6" s="36"/>
      <c r="V6" s="36"/>
      <c r="W6" s="36"/>
    </row>
    <row r="7" spans="1:23" s="4" customFormat="1" ht="16.2" customHeight="1" thickTop="1" thickBot="1" x14ac:dyDescent="0.35">
      <c r="A7" s="40"/>
      <c r="B7" s="41"/>
      <c r="C7" s="42"/>
      <c r="D7" s="44"/>
      <c r="E7" s="38"/>
      <c r="F7" s="33"/>
      <c r="G7" s="36"/>
      <c r="H7" s="25"/>
      <c r="I7" s="25"/>
      <c r="J7" s="36"/>
      <c r="K7" s="36"/>
      <c r="L7" s="36"/>
      <c r="M7" s="53"/>
      <c r="N7" s="36"/>
      <c r="O7" s="36"/>
      <c r="P7" s="36"/>
      <c r="Q7" s="36"/>
      <c r="R7" s="36"/>
      <c r="S7" s="36"/>
      <c r="T7" s="36"/>
      <c r="U7" s="36"/>
      <c r="V7" s="36"/>
      <c r="W7" s="36"/>
    </row>
    <row r="8" spans="1:23" s="4" customFormat="1" ht="55.2" customHeight="1" thickTop="1" thickBot="1" x14ac:dyDescent="0.3">
      <c r="A8" s="40">
        <v>3</v>
      </c>
      <c r="B8" s="151" t="s">
        <v>103</v>
      </c>
      <c r="C8" s="151"/>
      <c r="D8" s="73"/>
      <c r="E8" s="54" t="s">
        <v>87</v>
      </c>
      <c r="F8" s="73"/>
      <c r="G8" s="73"/>
      <c r="H8" s="25"/>
      <c r="I8" s="25"/>
      <c r="J8" s="36"/>
      <c r="K8" s="36"/>
      <c r="L8" s="55" t="s">
        <v>93</v>
      </c>
      <c r="M8" s="53"/>
      <c r="N8" s="36"/>
      <c r="O8" s="36"/>
      <c r="P8" s="36"/>
      <c r="Q8" s="36"/>
      <c r="R8" s="36"/>
      <c r="S8" s="36"/>
      <c r="T8" s="36"/>
      <c r="U8" s="36"/>
      <c r="V8" s="36"/>
      <c r="W8" s="36"/>
    </row>
    <row r="9" spans="1:23" s="4" customFormat="1" ht="16.2" customHeight="1" thickTop="1" thickBot="1" x14ac:dyDescent="0.35">
      <c r="A9" s="40"/>
      <c r="B9" s="45"/>
      <c r="C9" s="45"/>
      <c r="D9" s="45"/>
      <c r="E9" s="38"/>
      <c r="F9" s="33"/>
      <c r="G9" s="36"/>
      <c r="H9" s="25"/>
      <c r="I9" s="25"/>
      <c r="J9" s="36"/>
      <c r="K9" s="36"/>
      <c r="L9" s="36"/>
      <c r="M9" s="56"/>
      <c r="N9" s="36"/>
      <c r="O9" s="36"/>
      <c r="P9" s="36"/>
      <c r="Q9" s="36"/>
      <c r="R9" s="36"/>
      <c r="S9" s="36"/>
      <c r="T9" s="36"/>
      <c r="U9" s="36"/>
      <c r="V9" s="36"/>
      <c r="W9" s="36"/>
    </row>
    <row r="10" spans="1:23" s="4" customFormat="1" ht="63.6" customHeight="1" thickTop="1" thickBot="1" x14ac:dyDescent="0.3">
      <c r="A10" s="40">
        <v>4</v>
      </c>
      <c r="B10" s="151" t="s">
        <v>104</v>
      </c>
      <c r="C10" s="151"/>
      <c r="D10" s="73"/>
      <c r="E10" s="54" t="s">
        <v>87</v>
      </c>
      <c r="F10" s="73"/>
      <c r="G10" s="73"/>
      <c r="H10" s="25"/>
      <c r="I10" s="25"/>
      <c r="J10" s="36"/>
      <c r="K10" s="36"/>
      <c r="L10" s="36"/>
      <c r="M10" s="53"/>
      <c r="N10" s="36"/>
      <c r="O10" s="36"/>
      <c r="P10" s="36"/>
      <c r="Q10" s="36"/>
      <c r="R10" s="36"/>
      <c r="S10" s="36"/>
      <c r="T10" s="36"/>
      <c r="U10" s="36"/>
      <c r="V10" s="36"/>
      <c r="W10" s="36"/>
    </row>
    <row r="11" spans="1:23" ht="16.2" customHeight="1" thickTop="1" x14ac:dyDescent="0.25">
      <c r="A11" s="49"/>
      <c r="B11" s="43"/>
      <c r="C11" s="43"/>
      <c r="D11" s="43"/>
      <c r="F11" s="33"/>
      <c r="H11" s="25"/>
      <c r="I11" s="25"/>
      <c r="M11" s="53"/>
    </row>
    <row r="12" spans="1:23" ht="51.6" customHeight="1" x14ac:dyDescent="0.3">
      <c r="A12" s="49"/>
      <c r="B12" s="43"/>
      <c r="C12" s="43"/>
      <c r="D12" s="33"/>
      <c r="E12" s="33"/>
      <c r="F12" s="25"/>
      <c r="G12" s="25"/>
      <c r="H12" s="140" t="s">
        <v>141</v>
      </c>
      <c r="I12" s="140"/>
    </row>
    <row r="13" spans="1:23" ht="16.2" customHeight="1" x14ac:dyDescent="0.3">
      <c r="A13" s="49"/>
      <c r="B13" s="43"/>
      <c r="C13" s="43"/>
      <c r="D13" s="33"/>
      <c r="E13" s="33"/>
      <c r="F13" s="25"/>
      <c r="G13" s="25"/>
      <c r="H13" s="25"/>
      <c r="I13" s="41"/>
      <c r="J13" s="42"/>
      <c r="K13" s="37"/>
    </row>
    <row r="14" spans="1:23" ht="16.2" customHeight="1" x14ac:dyDescent="0.3">
      <c r="A14" s="49"/>
      <c r="B14" s="58"/>
      <c r="C14" s="58"/>
      <c r="D14" s="58"/>
      <c r="E14" s="33"/>
      <c r="F14" s="25"/>
      <c r="G14" s="25"/>
      <c r="H14" s="25"/>
      <c r="I14" s="41"/>
      <c r="J14" s="42"/>
      <c r="K14" s="37"/>
    </row>
    <row r="15" spans="1:23" ht="17.399999999999999" x14ac:dyDescent="0.3">
      <c r="A15" s="49"/>
      <c r="B15" s="58"/>
      <c r="C15" s="58"/>
      <c r="D15" s="58"/>
      <c r="K15" s="37"/>
    </row>
    <row r="16" spans="1:23" ht="40.200000000000003" customHeight="1" x14ac:dyDescent="0.25">
      <c r="A16" s="49"/>
      <c r="B16" s="58"/>
      <c r="C16" s="58"/>
      <c r="D16" s="58"/>
      <c r="E16" s="31"/>
    </row>
  </sheetData>
  <sheetProtection password="C7FC" sheet="1" objects="1" scenarios="1" selectLockedCells="1"/>
  <mergeCells count="7">
    <mergeCell ref="H12:I12"/>
    <mergeCell ref="B8:C8"/>
    <mergeCell ref="B10:C10"/>
    <mergeCell ref="B1:I1"/>
    <mergeCell ref="B2:I2"/>
    <mergeCell ref="B4:C4"/>
    <mergeCell ref="B6:C6"/>
  </mergeCells>
  <dataValidations xWindow="828" yWindow="833" count="12">
    <dataValidation type="whole" allowBlank="1" showInputMessage="1" showErrorMessage="1" promptTitle="Estimate Highest number" prompt="Enter the total of Highest  number different options for different types of online data updates . screen with an add, change, delete, reverse, post to ledger would count as 5 different types updating transactions with different types of processing logic." sqref="G8">
      <formula1>1</formula1>
      <formula2>100000000</formula2>
    </dataValidation>
    <dataValidation type="whole" allowBlank="1" showInputMessage="1" showErrorMessage="1" promptTitle="Estimate Lowest Number" prompt="Only include batch transactions. Estimate Lowest Number. Count a transaction for each unique record type which initiates unique processing." sqref="F6">
      <formula1>1</formula1>
      <formula2>100000000</formula2>
    </dataValidation>
    <dataValidation type="whole" allowBlank="1" showInputMessage="1" showErrorMessage="1" promptTitle="Estimate highest number" prompt="Enter the highest number of different batch transactions which update data internal to the software. Each different record type which initiates different processing would be counted as one option." sqref="G10">
      <formula1>1</formula1>
      <formula2>100000000</formula2>
    </dataValidation>
    <dataValidation type="whole" allowBlank="1" showInputMessage="1" showErrorMessage="1" promptTitle="Estimate Lowest number" prompt="Enter the lowest number of different batch transactions which update data internal to the software. Each different record type which initiates different processing would be counted as one option." sqref="F10">
      <formula1>1</formula1>
      <formula2>100000000</formula2>
    </dataValidation>
    <dataValidation type="whole" allowBlank="1" showInputMessage="1" showErrorMessage="1" promptTitle="Estimate Lowest number" prompt="Enter the total of lowest  number different options for different types of online data updates . screen with an add, change, delete, reverse, post to ledger would count as 5 different types updating transactions with different types of processing logic." sqref="F8">
      <formula1>1</formula1>
      <formula2>100000000</formula2>
    </dataValidation>
    <dataValidation type="whole" allowBlank="1" showInputMessage="1" showErrorMessage="1" promptTitle="Estimate Highest Number" prompt=" Only include online transactions. Include all data entry, reports and enquiries, browses etc.  Only include unique transactions i.e.. Add Customer, Cancel Invoice. Number of unique types NOT the number of transactions in terms of volumne" sqref="G4">
      <formula1>1</formula1>
      <formula2>100000000</formula2>
    </dataValidation>
    <dataValidation type="whole" allowBlank="1" showInputMessage="1" showErrorMessage="1" promptTitle="Estimate Lowest Number" prompt="Only include online transactions. Include all data entry, reports and enquiries, browses etc.  Only include unique transactions i.e.. Add Customer, Cancel Invoice. Number of unique types NOT the number of transactions in terms of volumne" sqref="F4">
      <formula1>1</formula1>
      <formula2>100000000</formula2>
    </dataValidation>
    <dataValidation type="whole" allowBlank="1" showInputMessage="1" showErrorMessage="1" promptTitle="Estimate Highest Number" prompt="Only include batch transactions. Estimate Highest Number. Count a transaction for each unique record type which initiates unique processing." sqref="G6">
      <formula1>1</formula1>
      <formula2>100000000</formula2>
    </dataValidation>
    <dataValidation type="whole" allowBlank="1" showInputMessage="1" showErrorMessage="1" promptTitle="Please input a whole number " prompt="Enter  total number different options for different types of online data updates .Eg. an online screen with an add, change, delete, reverse, post to ledger would count as 5 different options updating transactions with different types of processing logic." sqref="D8">
      <formula1>1</formula1>
      <formula2>100000</formula2>
    </dataValidation>
    <dataValidation type="whole" allowBlank="1" showInputMessage="1" showErrorMessage="1" promptTitle="Please input a whole number " prompt="Enter  total number different options for different types of online unique transactions.Eg. add, change, delete, reverse, enquire, report would count as 6 different Transactions - different types of processing logic." sqref="D4">
      <formula1>1</formula1>
      <formula2>100000</formula2>
    </dataValidation>
    <dataValidation type="whole" allowBlank="1" showInputMessage="1" showErrorMessage="1" promptTitle="Please input a whole number " prompt="Enter  total number different options for different types of BATCH transactions .Eg. a batch file with 7 different Types of records each with their own processing logic = 7 transactions with different types of processing logic." sqref="D6">
      <formula1>1</formula1>
      <formula2>100000</formula2>
    </dataValidation>
    <dataValidation type="whole" allowBlank="1" showInputMessage="1" showErrorMessage="1" promptTitle="Please input a whole number " prompt="Enter  total number different options for different types of BATCH data updates .Eg. an imported extract file - add, change, delete, reverse, post to ledger record types = 5 different  updating transactions with different types of processing logic." sqref="D10">
      <formula1>1</formula1>
      <formula2>100000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9" max="16383" man="1"/>
  </rowBreaks>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topLeftCell="A2" zoomScale="75" zoomScaleNormal="75" zoomScaleSheetLayoutView="100" workbookViewId="0">
      <selection activeCell="D4" sqref="D4"/>
    </sheetView>
  </sheetViews>
  <sheetFormatPr defaultRowHeight="15" x14ac:dyDescent="0.25"/>
  <cols>
    <col min="1" max="1" width="8.88671875" style="34"/>
    <col min="2" max="2" width="14.88671875" style="50" customWidth="1"/>
    <col min="3" max="3" width="29.441406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13" width="9.109375" style="36" customWidth="1"/>
    <col min="14" max="16" width="8.88671875" style="34"/>
  </cols>
  <sheetData>
    <row r="1" spans="1:16" ht="184.2" customHeight="1" thickBot="1" x14ac:dyDescent="0.45">
      <c r="B1" s="150" t="s">
        <v>138</v>
      </c>
      <c r="C1" s="150"/>
      <c r="D1" s="150"/>
      <c r="E1" s="150"/>
      <c r="F1" s="150"/>
      <c r="G1" s="150"/>
      <c r="H1" s="150"/>
      <c r="I1" s="150"/>
      <c r="J1" s="35"/>
      <c r="K1" s="35"/>
    </row>
    <row r="2" spans="1:16" s="4" customFormat="1" ht="120.6" customHeight="1" thickTop="1" thickBot="1" x14ac:dyDescent="0.35">
      <c r="A2" s="36"/>
      <c r="B2" s="142" t="s">
        <v>95</v>
      </c>
      <c r="C2" s="143"/>
      <c r="D2" s="143"/>
      <c r="E2" s="143"/>
      <c r="F2" s="143"/>
      <c r="G2" s="143"/>
      <c r="H2" s="143"/>
      <c r="I2" s="144"/>
      <c r="J2" s="37"/>
      <c r="K2" s="37"/>
      <c r="L2" s="51"/>
      <c r="M2" s="51"/>
      <c r="N2" s="36"/>
      <c r="O2" s="36"/>
      <c r="P2" s="36"/>
    </row>
    <row r="3" spans="1:16" s="4" customFormat="1" ht="37.799999999999997" customHeight="1" thickTop="1" thickBot="1" x14ac:dyDescent="0.35">
      <c r="A3" s="36"/>
      <c r="B3" s="32"/>
      <c r="C3" s="32"/>
      <c r="D3" s="25" t="s">
        <v>88</v>
      </c>
      <c r="E3" s="33"/>
      <c r="F3" s="25" t="s">
        <v>9</v>
      </c>
      <c r="G3" s="25" t="s">
        <v>10</v>
      </c>
      <c r="H3" s="25"/>
      <c r="I3" s="25"/>
      <c r="J3" s="37"/>
      <c r="K3" s="52" t="s">
        <v>0</v>
      </c>
      <c r="L3" s="51" t="s">
        <v>91</v>
      </c>
      <c r="M3" s="53"/>
      <c r="N3" s="36"/>
      <c r="O3" s="36"/>
      <c r="P3" s="36"/>
    </row>
    <row r="4" spans="1:16" s="4" customFormat="1" ht="39" customHeight="1" thickTop="1" thickBot="1" x14ac:dyDescent="0.3">
      <c r="A4" s="40">
        <v>1</v>
      </c>
      <c r="B4" s="153" t="s">
        <v>125</v>
      </c>
      <c r="C4" s="154"/>
      <c r="D4" s="73"/>
      <c r="E4" s="54" t="s">
        <v>87</v>
      </c>
      <c r="F4" s="73"/>
      <c r="G4" s="73"/>
      <c r="H4" s="25"/>
      <c r="I4" s="25"/>
      <c r="J4" s="36"/>
      <c r="K4" s="52" t="s">
        <v>1</v>
      </c>
      <c r="L4" s="52" t="s">
        <v>92</v>
      </c>
      <c r="M4" s="53"/>
      <c r="N4" s="36"/>
      <c r="O4" s="36"/>
      <c r="P4" s="36"/>
    </row>
    <row r="5" spans="1:16" s="4" customFormat="1" ht="16.2" customHeight="1" thickTop="1" thickBot="1" x14ac:dyDescent="0.35">
      <c r="A5" s="40"/>
      <c r="B5" s="41"/>
      <c r="C5" s="41"/>
      <c r="D5" s="58"/>
      <c r="E5" s="38"/>
      <c r="F5" s="63"/>
      <c r="G5" s="57"/>
      <c r="H5" s="25"/>
      <c r="I5" s="25"/>
      <c r="J5" s="36"/>
      <c r="K5" s="36"/>
      <c r="L5" s="36"/>
      <c r="M5" s="53"/>
      <c r="N5" s="36"/>
      <c r="O5" s="36"/>
      <c r="P5" s="36"/>
    </row>
    <row r="6" spans="1:16" s="4" customFormat="1" ht="36.6" customHeight="1" thickTop="1" thickBot="1" x14ac:dyDescent="0.3">
      <c r="A6" s="40">
        <v>2</v>
      </c>
      <c r="B6" s="153" t="s">
        <v>126</v>
      </c>
      <c r="C6" s="153"/>
      <c r="D6" s="73"/>
      <c r="E6" s="54" t="s">
        <v>87</v>
      </c>
      <c r="F6" s="73"/>
      <c r="G6" s="73"/>
      <c r="H6" s="25"/>
      <c r="I6" s="25"/>
      <c r="J6" s="36"/>
      <c r="K6" s="36"/>
      <c r="L6" s="52" t="s">
        <v>5</v>
      </c>
      <c r="M6" s="53"/>
      <c r="N6" s="36"/>
      <c r="O6" s="36"/>
      <c r="P6" s="36"/>
    </row>
    <row r="7" spans="1:16" s="4" customFormat="1" ht="16.2" customHeight="1" thickTop="1" thickBot="1" x14ac:dyDescent="0.35">
      <c r="A7" s="40"/>
      <c r="B7" s="41"/>
      <c r="C7" s="59"/>
      <c r="D7" s="57"/>
      <c r="E7" s="38"/>
      <c r="F7" s="63"/>
      <c r="G7" s="57"/>
      <c r="H7" s="25"/>
      <c r="I7" s="25"/>
      <c r="J7" s="36"/>
      <c r="K7" s="36"/>
      <c r="L7" s="36"/>
      <c r="M7" s="53"/>
      <c r="N7" s="36"/>
      <c r="O7" s="36"/>
      <c r="P7" s="36"/>
    </row>
    <row r="8" spans="1:16" s="4" customFormat="1" ht="30.6" customHeight="1" thickTop="1" thickBot="1" x14ac:dyDescent="0.3">
      <c r="A8" s="40">
        <v>3</v>
      </c>
      <c r="B8" s="153" t="s">
        <v>127</v>
      </c>
      <c r="C8" s="153"/>
      <c r="D8" s="73"/>
      <c r="E8" s="54" t="s">
        <v>87</v>
      </c>
      <c r="F8" s="73"/>
      <c r="G8" s="73"/>
      <c r="H8" s="25"/>
      <c r="I8" s="25"/>
      <c r="J8" s="36"/>
      <c r="K8" s="36"/>
      <c r="L8" s="55" t="s">
        <v>93</v>
      </c>
      <c r="M8" s="53"/>
      <c r="N8" s="36"/>
      <c r="O8" s="36"/>
      <c r="P8" s="36"/>
    </row>
    <row r="9" spans="1:16" s="4" customFormat="1" ht="16.2" customHeight="1" thickTop="1" thickBot="1" x14ac:dyDescent="0.35">
      <c r="A9" s="40"/>
      <c r="B9" s="60"/>
      <c r="C9" s="60"/>
      <c r="D9" s="45"/>
      <c r="E9" s="38"/>
      <c r="F9" s="63"/>
      <c r="G9" s="57"/>
      <c r="H9" s="25"/>
      <c r="I9" s="25"/>
      <c r="J9" s="36"/>
      <c r="K9" s="36"/>
      <c r="L9" s="36"/>
      <c r="M9" s="56"/>
      <c r="N9" s="36"/>
      <c r="O9" s="36"/>
      <c r="P9" s="36"/>
    </row>
    <row r="10" spans="1:16" s="4" customFormat="1" ht="37.200000000000003" customHeight="1" thickTop="1" thickBot="1" x14ac:dyDescent="0.3">
      <c r="A10" s="40">
        <v>4</v>
      </c>
      <c r="B10" s="153" t="s">
        <v>128</v>
      </c>
      <c r="C10" s="153"/>
      <c r="D10" s="73"/>
      <c r="E10" s="54" t="s">
        <v>87</v>
      </c>
      <c r="F10" s="73"/>
      <c r="G10" s="73"/>
      <c r="H10" s="25"/>
      <c r="I10" s="25"/>
      <c r="J10" s="36"/>
      <c r="K10" s="36"/>
      <c r="L10" s="36"/>
      <c r="M10" s="53"/>
      <c r="N10" s="36"/>
      <c r="O10" s="36"/>
      <c r="P10" s="36"/>
    </row>
    <row r="11" spans="1:16" ht="16.2" customHeight="1" thickTop="1" thickBot="1" x14ac:dyDescent="0.3">
      <c r="A11" s="49"/>
      <c r="B11" s="43"/>
      <c r="C11" s="43"/>
      <c r="D11" s="58"/>
      <c r="F11" s="63"/>
      <c r="G11" s="63"/>
      <c r="H11" s="25"/>
      <c r="I11" s="25"/>
      <c r="M11" s="53"/>
    </row>
    <row r="12" spans="1:16" s="4" customFormat="1" ht="36.6" customHeight="1" thickTop="1" thickBot="1" x14ac:dyDescent="0.3">
      <c r="A12" s="40">
        <v>5</v>
      </c>
      <c r="B12" s="153" t="s">
        <v>129</v>
      </c>
      <c r="C12" s="153"/>
      <c r="D12" s="73"/>
      <c r="E12" s="54" t="s">
        <v>87</v>
      </c>
      <c r="F12" s="73"/>
      <c r="G12" s="73"/>
      <c r="H12" s="25"/>
      <c r="I12" s="25"/>
      <c r="J12" s="36"/>
      <c r="K12" s="36"/>
      <c r="L12" s="36"/>
      <c r="M12" s="53"/>
      <c r="N12" s="36"/>
      <c r="O12" s="36"/>
      <c r="P12" s="36"/>
    </row>
    <row r="13" spans="1:16" ht="16.2" customHeight="1" thickTop="1" thickBot="1" x14ac:dyDescent="0.3">
      <c r="B13" s="61"/>
      <c r="C13" s="31"/>
      <c r="D13" s="58"/>
      <c r="F13" s="63"/>
      <c r="G13" s="63"/>
      <c r="J13" s="62"/>
      <c r="K13" s="62"/>
      <c r="L13" s="62"/>
    </row>
    <row r="14" spans="1:16" s="4" customFormat="1" ht="37.799999999999997" customHeight="1" thickTop="1" thickBot="1" x14ac:dyDescent="0.3">
      <c r="A14" s="40">
        <v>6</v>
      </c>
      <c r="B14" s="153" t="s">
        <v>130</v>
      </c>
      <c r="C14" s="153"/>
      <c r="D14" s="73"/>
      <c r="E14" s="54" t="s">
        <v>87</v>
      </c>
      <c r="F14" s="73"/>
      <c r="G14" s="73"/>
      <c r="H14" s="25"/>
      <c r="I14" s="25"/>
      <c r="J14" s="36"/>
      <c r="K14" s="36"/>
      <c r="L14" s="36"/>
      <c r="M14" s="53"/>
      <c r="N14" s="36"/>
      <c r="O14" s="36"/>
      <c r="P14" s="36"/>
    </row>
    <row r="15" spans="1:16" ht="18.600000000000001" thickTop="1" thickBot="1" x14ac:dyDescent="0.35">
      <c r="A15" s="49"/>
      <c r="B15" s="63"/>
      <c r="C15" s="63"/>
      <c r="D15" s="58"/>
      <c r="F15" s="63"/>
      <c r="G15" s="63"/>
      <c r="K15" s="37"/>
    </row>
    <row r="16" spans="1:16" s="4" customFormat="1" ht="39.6" customHeight="1" thickTop="1" thickBot="1" x14ac:dyDescent="0.3">
      <c r="A16" s="40">
        <v>7</v>
      </c>
      <c r="B16" s="153" t="s">
        <v>131</v>
      </c>
      <c r="C16" s="153"/>
      <c r="D16" s="73"/>
      <c r="E16" s="54" t="s">
        <v>87</v>
      </c>
      <c r="F16" s="73"/>
      <c r="G16" s="73"/>
      <c r="H16" s="25"/>
      <c r="I16" s="25"/>
      <c r="J16" s="36"/>
      <c r="K16" s="36"/>
      <c r="L16" s="36"/>
      <c r="M16" s="53"/>
      <c r="N16" s="36"/>
      <c r="O16" s="36"/>
      <c r="P16" s="36"/>
    </row>
    <row r="17" spans="1:9" ht="18" thickTop="1" x14ac:dyDescent="0.25">
      <c r="A17" s="49"/>
      <c r="I17" s="25"/>
    </row>
    <row r="18" spans="1:9" ht="17.399999999999999" x14ac:dyDescent="0.3">
      <c r="A18" s="49"/>
      <c r="G18" s="140" t="s">
        <v>152</v>
      </c>
      <c r="H18" s="140"/>
      <c r="I18" s="25"/>
    </row>
    <row r="19" spans="1:9" ht="17.399999999999999" x14ac:dyDescent="0.25">
      <c r="I19" s="25"/>
    </row>
  </sheetData>
  <sheetProtection password="C7FC" sheet="1" objects="1" scenarios="1" selectLockedCells="1"/>
  <mergeCells count="10">
    <mergeCell ref="B1:I1"/>
    <mergeCell ref="B2:I2"/>
    <mergeCell ref="G18:H18"/>
    <mergeCell ref="B16:C16"/>
    <mergeCell ref="B12:C12"/>
    <mergeCell ref="B14:C14"/>
    <mergeCell ref="B4:C4"/>
    <mergeCell ref="B6:C6"/>
    <mergeCell ref="B8:C8"/>
    <mergeCell ref="B10:C10"/>
  </mergeCells>
  <conditionalFormatting sqref="B4 B6 B10 B8 J13:L13 D4 D10 D8 B12 B14 B16 D12 D14 D16">
    <cfRule type="cellIs" dxfId="30" priority="9" stopIfTrue="1" operator="notEqual">
      <formula>"Y"</formula>
    </cfRule>
    <cfRule type="cellIs" dxfId="29" priority="10" stopIfTrue="1" operator="notEqual">
      <formula>"N"</formula>
    </cfRule>
  </conditionalFormatting>
  <conditionalFormatting sqref="D6">
    <cfRule type="cellIs" dxfId="28" priority="7" stopIfTrue="1" operator="notEqual">
      <formula>"Y"</formula>
    </cfRule>
    <cfRule type="cellIs" dxfId="27" priority="8" stopIfTrue="1" operator="notEqual">
      <formula>"N"</formula>
    </cfRule>
  </conditionalFormatting>
  <dataValidations count="24">
    <dataValidation type="whole" allowBlank="1" showInputMessage="1" showErrorMessage="1" promptTitle="Estimate Highest Number" prompt="nter the approximate number of Input Transaction files or Input Parameter sets added new, changed or deleted as a direct result of the requirements of this project.A set of data is changed if a new field is added, logic to produce it is different." sqref="G6">
      <formula1>1</formula1>
      <formula2>100000000</formula2>
    </dataValidation>
    <dataValidation type="whole" allowBlank="1" showInputMessage="1" showErrorMessage="1" promptTitle="Estimate Lowest Number" prompt="Enter the approximate number of screens that have to be added new, changed or deleted as a direct result of the requirements of this project. A screen is changed if a new field is added, validation rules are changed, different logic is applied to it etc." sqref="F4">
      <formula1>1</formula1>
      <formula2>100000000</formula2>
    </dataValidation>
    <dataValidation type="whole" allowBlank="1" showInputMessage="1" showErrorMessage="1" promptTitle="Estimate Highest Number" prompt="Enter the approximate number of screens that have to be added new, changed or deleted as a direct result of the requirements of this project. A screen is changed if a new field is added, validation rules are changed, different logic is applied to it etc." sqref="G4">
      <formula1>1</formula1>
      <formula2>100000000</formula2>
    </dataValidation>
    <dataValidation type="whole" allowBlank="1" showInputMessage="1" showErrorMessage="1" promptTitle="Estimate Lowest number" prompt="Enter the approximate number of output messages or file transfers  that have to be added new, changed or deleted as a direct result of the requirements of this project.A message is changed if a new field is added, logic to produce it is different." sqref="F8">
      <formula1>1</formula1>
      <formula2>100000000</formula2>
    </dataValidation>
    <dataValidation type="whole" allowBlank="1" showInputMessage="1" showErrorMessage="1" promptTitle="Estimate Lowest number" prompt="Enter the approximate number of reports  that have to be added new, changed or deleted as a direct result of the requirements of this project. A report is changed if a new field is added, different logic is applied to it etc." sqref="F10">
      <formula1>1</formula1>
      <formula2>100000000</formula2>
    </dataValidation>
    <dataValidation type="whole" allowBlank="1" showInputMessage="1" showErrorMessage="1" promptTitle="Estimate highest number" prompt="Enter the approximate number of reports  that have to be added new, changed or deleted as a direct result of the requirements of this project. A report is changed if a new field is added, different logic is applied to it etc." sqref="G10">
      <formula1>1</formula1>
      <formula2>100000000</formula2>
    </dataValidation>
    <dataValidation type="whole" allowBlank="1" showInputMessage="1" showErrorMessage="1" promptTitle="Estimate Lowest Number" prompt="nter the approximate number of Input Transaction files or Input Parameter sets added new, changed or deleted as a direct result of the requirements of this project.A set of data is changed if a new field is added, logic to produce it is different." sqref="F6">
      <formula1>1</formula1>
      <formula2>100000000</formula2>
    </dataValidation>
    <dataValidation type="whole" allowBlank="1" showInputMessage="1" showErrorMessage="1" promptTitle="Estimate Highest number" prompt="Enter the approximate number of output messages or file transfers  that have to be added new, changed or deleted as a direct result of the requirements of this project.A message is changed if a new field is added, logic to produce it is different." sqref="G8">
      <formula1>1</formula1>
      <formula2>100000000</formula2>
    </dataValidation>
    <dataValidation type="whole" allowBlank="1" showInputMessage="1" showErrorMessage="1" promptTitle="Enter number of screens impacted" prompt="Enter the approximate number of screens that have to be added new, changed or deleted as a direct result of the requirements of this project. A screen is changed if a new field is added, validation rules are changed, different logic is applied to it etc." sqref="D4">
      <formula1>0</formula1>
      <formula2>100000000</formula2>
    </dataValidation>
    <dataValidation type="whole" allowBlank="1" showInputMessage="1" showErrorMessage="1" promptTitle="Enter number of Reports impacted" prompt="Enter the approximate number of reports  that have to be added new, changed or deleted as a direct result of the requirements of this project. A report is changed if a new field is added, different logic is applied to it etc." sqref="D10">
      <formula1>0</formula1>
      <formula2>1111111111111110000</formula2>
    </dataValidation>
    <dataValidation type="whole" allowBlank="1" showInputMessage="1" showErrorMessage="1" promptTitle="Enter # Outgoing data Impacted" prompt="Enter the approximate number of output messages or file transfers  that have to be added new, changed or deleted as a direct result of the requirements of this project.A message is changed if a new field is added, logic to produce it is different." sqref="D8">
      <formula1>0</formula1>
      <formula2>111111111111111000000</formula2>
    </dataValidation>
    <dataValidation type="whole" allowBlank="1" showInputMessage="1" showErrorMessage="1" promptTitle="Enter number- New/removed Files" prompt="Enter the approximate number of files that have been added to the application as a result of this project.  Add to this number the number of files deleted by this project - no longer required to be used and removed" sqref="D14">
      <formula1>0</formula1>
      <formula2>11111111111111100000</formula2>
    </dataValidation>
    <dataValidation type="whole" allowBlank="1" showInputMessage="1" showErrorMessage="1" promptTitle="Enter number of Files Impacted" prompt="How many of the files need to be converted as a result of the project because their layout , data definitions are different. ie. new fields have been added, field lengths have been changed, fields have been deleted,etc" sqref="D12">
      <formula1>0</formula1>
      <formula2>1111111111111110000</formula2>
    </dataValidation>
    <dataValidation type="whole" allowBlank="1" showInputMessage="1" showErrorMessage="1" promptTitle="Enter number- Batch Pgm Impacted" prompt="How many of batch programs need to be changed as a result of this project.  Note a program is equivalent to an individual Cobol program. " sqref="D16">
      <formula1>0</formula1>
      <formula2>1111111111111110000</formula2>
    </dataValidation>
    <dataValidation allowBlank="1" showInputMessage="1" showErrorMessage="1" promptTitle="How many Interfacing Application" prompt="How many applications does this application interface with that the interface is impacted by the requirements of this project?" sqref="K13"/>
    <dataValidation allowBlank="1" showInputMessage="1" showErrorMessage="1" promptTitle="Name of Interacing Applications " prompt="Name all the applications that interface with this application" sqref="L13"/>
    <dataValidation type="list" allowBlank="1" showInputMessage="1" showErrorMessage="1" promptTitle="Is there a Data Model Available?" prompt="Is there a list of logical files or entity relationship diagram available? " sqref="J13">
      <formula1>$E$2:$G$2</formula1>
    </dataValidation>
    <dataValidation type="whole" allowBlank="1" showInputMessage="1" showErrorMessage="1" promptTitle="Enter # Incoming Impacts" prompt="Enter the approximate number of Input Transaction files or Input Parameter sets added new, changed or deleted as a direct result of the requirements of this project.A set of data is changed if a new field is added, logic to produce it is different." sqref="D6">
      <formula1>0</formula1>
      <formula2>1.11111111111111E+23</formula2>
    </dataValidation>
    <dataValidation type="whole" allowBlank="1" showInputMessage="1" showErrorMessage="1" promptTitle="Estimate Lowest number" prompt="How many of the files need to be converted as a result of the project because their layout , data definitions are different. ie. new fields have been added, field lengths have been changed, fields ha" sqref="F12">
      <formula1>1</formula1>
      <formula2>100000000</formula2>
    </dataValidation>
    <dataValidation type="whole" allowBlank="1" showInputMessage="1" showErrorMessage="1" promptTitle="Estimate highest number" prompt="How many of the files need to be converted as a result of the project because their layout , data definitions are different. ie. new fields have been added, field lengths have been changed, fields ha" sqref="G12">
      <formula1>1</formula1>
      <formula2>100000000</formula2>
    </dataValidation>
    <dataValidation type="whole" allowBlank="1" showInputMessage="1" showErrorMessage="1" promptTitle="Estimate Lowest number" prompt="Enter the approximate number of files that have been added to the application as a result of this project.  Add to this number the number of files deleted by this project - no longer required to be used and removed" sqref="F14">
      <formula1>1</formula1>
      <formula2>100000000</formula2>
    </dataValidation>
    <dataValidation type="whole" allowBlank="1" showInputMessage="1" showErrorMessage="1" promptTitle="Estimate highest number" prompt="Enter the approximate number of files that have been added to the application as a result of this project.  Add to this number the number of files deleted by this project - no longer required to be used and removed" sqref="G14">
      <formula1>1</formula1>
      <formula2>100000000</formula2>
    </dataValidation>
    <dataValidation type="whole" allowBlank="1" showInputMessage="1" showErrorMessage="1" promptTitle="Estimate Lowest number" prompt="How many of batch programs need to be changed as a result of this project.  Note a program is equivalent to an individual Cobol program. " sqref="F16">
      <formula1>1</formula1>
      <formula2>100000000</formula2>
    </dataValidation>
    <dataValidation type="whole" allowBlank="1" showInputMessage="1" showErrorMessage="1" promptTitle="Estimate highest number" prompt="How many of batch programs need to be changed as a result of this project.  Note a program is equivalent to an individual Cobol program. " sqref="G16">
      <formula1>1</formula1>
      <formula2>100000000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9" max="16383" man="1"/>
  </rowBreaks>
  <colBreaks count="1" manualBreakCount="1">
    <brk id="11"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R16"/>
  <sheetViews>
    <sheetView showGridLines="0" zoomScale="75" zoomScaleNormal="75" zoomScaleSheetLayoutView="100" workbookViewId="0">
      <selection activeCell="D4" sqref="D4"/>
    </sheetView>
  </sheetViews>
  <sheetFormatPr defaultRowHeight="15" x14ac:dyDescent="0.25"/>
  <cols>
    <col min="1" max="1" width="8.88671875" style="34"/>
    <col min="2" max="2" width="14.88671875" style="50" customWidth="1"/>
    <col min="3" max="3" width="41.441406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18" width="8.88671875" style="34"/>
  </cols>
  <sheetData>
    <row r="1" spans="1:18" ht="184.2" customHeight="1" thickBot="1" x14ac:dyDescent="0.45">
      <c r="B1" s="150" t="s">
        <v>137</v>
      </c>
      <c r="C1" s="150"/>
      <c r="D1" s="150"/>
      <c r="E1" s="150"/>
      <c r="F1" s="150"/>
      <c r="G1" s="150"/>
      <c r="H1" s="150"/>
      <c r="I1" s="150"/>
      <c r="J1" s="35"/>
      <c r="K1" s="35"/>
    </row>
    <row r="2" spans="1:18" s="4" customFormat="1" ht="120.6" customHeight="1" thickTop="1" thickBot="1" x14ac:dyDescent="0.35">
      <c r="A2" s="36"/>
      <c r="B2" s="142" t="s">
        <v>95</v>
      </c>
      <c r="C2" s="143"/>
      <c r="D2" s="143"/>
      <c r="E2" s="143"/>
      <c r="F2" s="143"/>
      <c r="G2" s="143"/>
      <c r="H2" s="143"/>
      <c r="I2" s="144"/>
      <c r="J2" s="37"/>
      <c r="K2" s="37"/>
      <c r="L2" s="51"/>
      <c r="M2" s="36"/>
      <c r="N2" s="36"/>
      <c r="O2" s="36"/>
      <c r="P2" s="36"/>
      <c r="Q2" s="36"/>
      <c r="R2" s="36"/>
    </row>
    <row r="3" spans="1:18" s="4" customFormat="1" ht="37.799999999999997" customHeight="1" thickTop="1" thickBot="1" x14ac:dyDescent="0.35">
      <c r="A3" s="36"/>
      <c r="B3" s="36"/>
      <c r="C3" s="36"/>
      <c r="D3" s="25" t="s">
        <v>88</v>
      </c>
      <c r="E3" s="33"/>
      <c r="F3" s="25" t="s">
        <v>9</v>
      </c>
      <c r="G3" s="25" t="s">
        <v>10</v>
      </c>
      <c r="H3" s="25"/>
      <c r="I3" s="25"/>
      <c r="J3" s="37"/>
      <c r="K3" s="52" t="s">
        <v>0</v>
      </c>
      <c r="L3" s="51" t="s">
        <v>91</v>
      </c>
      <c r="M3" s="36"/>
      <c r="N3" s="36"/>
      <c r="O3" s="36"/>
      <c r="P3" s="36"/>
      <c r="Q3" s="36"/>
      <c r="R3" s="36"/>
    </row>
    <row r="4" spans="1:18" s="4" customFormat="1" ht="29.4" customHeight="1" thickTop="1" thickBot="1" x14ac:dyDescent="0.3">
      <c r="A4" s="40">
        <v>1</v>
      </c>
      <c r="B4" s="155" t="s">
        <v>11</v>
      </c>
      <c r="C4" s="155"/>
      <c r="D4" s="73"/>
      <c r="E4" s="72" t="s">
        <v>87</v>
      </c>
      <c r="F4" s="73"/>
      <c r="G4" s="73"/>
      <c r="H4" s="25"/>
      <c r="I4" s="25"/>
      <c r="J4" s="36"/>
      <c r="K4" s="52" t="s">
        <v>1</v>
      </c>
      <c r="L4" s="52" t="s">
        <v>92</v>
      </c>
      <c r="M4" s="36"/>
      <c r="N4" s="36"/>
      <c r="O4" s="36"/>
      <c r="P4" s="36"/>
      <c r="Q4" s="36"/>
      <c r="R4" s="36"/>
    </row>
    <row r="5" spans="1:18" s="4" customFormat="1" ht="16.2" customHeight="1" thickTop="1" thickBot="1" x14ac:dyDescent="0.3">
      <c r="A5" s="40"/>
      <c r="B5" s="41"/>
      <c r="C5" s="41"/>
      <c r="D5" s="58"/>
      <c r="E5" s="57"/>
      <c r="F5" s="63"/>
      <c r="G5" s="57"/>
      <c r="H5" s="25"/>
      <c r="I5" s="25"/>
      <c r="J5" s="36"/>
      <c r="K5" s="36"/>
      <c r="L5" s="36"/>
      <c r="M5" s="36"/>
      <c r="N5" s="36"/>
      <c r="O5" s="36"/>
      <c r="P5" s="36"/>
      <c r="Q5" s="36"/>
      <c r="R5" s="36"/>
    </row>
    <row r="6" spans="1:18" s="4" customFormat="1" ht="47.4" customHeight="1" thickTop="1" thickBot="1" x14ac:dyDescent="0.3">
      <c r="A6" s="40">
        <v>2</v>
      </c>
      <c r="B6" s="155" t="s">
        <v>105</v>
      </c>
      <c r="C6" s="156"/>
      <c r="D6" s="73"/>
      <c r="E6" s="72" t="s">
        <v>87</v>
      </c>
      <c r="F6" s="73"/>
      <c r="G6" s="73"/>
      <c r="H6" s="25"/>
      <c r="I6" s="25"/>
      <c r="J6" s="36"/>
      <c r="K6" s="36"/>
      <c r="L6" s="52" t="s">
        <v>5</v>
      </c>
      <c r="M6" s="36"/>
      <c r="N6" s="36"/>
      <c r="O6" s="36"/>
      <c r="P6" s="36"/>
      <c r="Q6" s="36"/>
      <c r="R6" s="36"/>
    </row>
    <row r="7" spans="1:18" s="4" customFormat="1" ht="16.2" customHeight="1" thickTop="1" thickBot="1" x14ac:dyDescent="0.3">
      <c r="A7" s="40"/>
      <c r="B7" s="41"/>
      <c r="C7" s="59"/>
      <c r="D7" s="57"/>
      <c r="E7" s="57"/>
      <c r="F7" s="63"/>
      <c r="G7" s="57"/>
      <c r="H7" s="25"/>
      <c r="I7" s="25"/>
      <c r="J7" s="36"/>
      <c r="K7" s="36"/>
      <c r="L7" s="36"/>
      <c r="M7" s="36"/>
      <c r="N7" s="36"/>
      <c r="O7" s="36"/>
      <c r="P7" s="36"/>
      <c r="Q7" s="36"/>
      <c r="R7" s="36"/>
    </row>
    <row r="8" spans="1:18" s="4" customFormat="1" ht="48" customHeight="1" thickTop="1" thickBot="1" x14ac:dyDescent="0.3">
      <c r="A8" s="40">
        <v>3</v>
      </c>
      <c r="B8" s="155" t="s">
        <v>106</v>
      </c>
      <c r="C8" s="155"/>
      <c r="D8" s="73"/>
      <c r="E8" s="72" t="s">
        <v>87</v>
      </c>
      <c r="F8" s="73"/>
      <c r="G8" s="73"/>
      <c r="H8" s="25"/>
      <c r="I8" s="25"/>
      <c r="J8" s="36"/>
      <c r="K8" s="36"/>
      <c r="L8" s="55" t="s">
        <v>93</v>
      </c>
      <c r="M8" s="36"/>
      <c r="N8" s="36"/>
      <c r="O8" s="36"/>
      <c r="P8" s="36"/>
      <c r="Q8" s="36"/>
      <c r="R8" s="36"/>
    </row>
    <row r="9" spans="1:18" s="4" customFormat="1" ht="16.2" customHeight="1" thickTop="1" thickBot="1" x14ac:dyDescent="0.3">
      <c r="A9" s="40"/>
      <c r="B9" s="60"/>
      <c r="C9" s="60"/>
      <c r="D9" s="45"/>
      <c r="E9" s="57"/>
      <c r="F9" s="63"/>
      <c r="G9" s="57"/>
      <c r="H9" s="25"/>
      <c r="I9" s="25"/>
      <c r="J9" s="36"/>
      <c r="K9" s="36"/>
      <c r="L9" s="36"/>
      <c r="M9" s="36"/>
      <c r="N9" s="36"/>
      <c r="O9" s="36"/>
      <c r="P9" s="36"/>
      <c r="Q9" s="36"/>
      <c r="R9" s="36"/>
    </row>
    <row r="10" spans="1:18" s="4" customFormat="1" ht="42" customHeight="1" thickTop="1" thickBot="1" x14ac:dyDescent="0.3">
      <c r="A10" s="40">
        <v>4</v>
      </c>
      <c r="B10" s="155" t="s">
        <v>107</v>
      </c>
      <c r="C10" s="155"/>
      <c r="D10" s="73"/>
      <c r="E10" s="72" t="s">
        <v>87</v>
      </c>
      <c r="F10" s="73"/>
      <c r="G10" s="73"/>
      <c r="H10" s="25"/>
      <c r="I10" s="25"/>
      <c r="J10" s="36"/>
      <c r="K10" s="36"/>
      <c r="L10" s="36"/>
      <c r="M10" s="36"/>
      <c r="N10" s="36"/>
      <c r="O10" s="36"/>
      <c r="P10" s="36"/>
      <c r="Q10" s="36"/>
      <c r="R10" s="36"/>
    </row>
    <row r="11" spans="1:18" ht="16.2" customHeight="1" thickTop="1" thickBot="1" x14ac:dyDescent="0.3">
      <c r="A11" s="49"/>
      <c r="B11" s="41"/>
      <c r="C11" s="41"/>
      <c r="D11" s="58"/>
      <c r="E11" s="58"/>
      <c r="F11" s="63"/>
      <c r="G11" s="63"/>
      <c r="H11" s="25"/>
      <c r="I11" s="25"/>
    </row>
    <row r="12" spans="1:18" ht="51.6" customHeight="1" thickTop="1" thickBot="1" x14ac:dyDescent="0.3">
      <c r="A12" s="49">
        <v>5</v>
      </c>
      <c r="B12" s="155" t="s">
        <v>108</v>
      </c>
      <c r="C12" s="155"/>
      <c r="D12" s="73"/>
      <c r="E12" s="72" t="s">
        <v>87</v>
      </c>
      <c r="F12" s="73"/>
      <c r="G12" s="73"/>
      <c r="H12" s="25"/>
      <c r="I12" s="41"/>
    </row>
    <row r="13" spans="1:18" ht="16.2" customHeight="1" thickTop="1" x14ac:dyDescent="0.3">
      <c r="A13" s="49"/>
      <c r="B13" s="43"/>
      <c r="C13" s="43"/>
      <c r="D13" s="33"/>
      <c r="E13" s="33"/>
      <c r="F13" s="25"/>
      <c r="G13" s="25"/>
      <c r="H13" s="25"/>
      <c r="I13" s="41"/>
      <c r="J13" s="42"/>
      <c r="K13" s="37"/>
    </row>
    <row r="14" spans="1:18" ht="16.2" customHeight="1" x14ac:dyDescent="0.3">
      <c r="A14" s="49"/>
      <c r="B14" s="58"/>
      <c r="C14" s="58"/>
      <c r="D14" s="58"/>
      <c r="E14" s="33"/>
      <c r="F14" s="25"/>
      <c r="G14" s="25"/>
      <c r="H14" s="25"/>
      <c r="I14" s="41"/>
      <c r="J14" s="42"/>
      <c r="K14" s="37"/>
    </row>
    <row r="15" spans="1:18" ht="17.399999999999999" x14ac:dyDescent="0.3">
      <c r="A15" s="49"/>
      <c r="B15" s="58"/>
      <c r="C15" s="58"/>
      <c r="D15" s="58"/>
      <c r="G15" s="140" t="s">
        <v>142</v>
      </c>
      <c r="H15" s="140"/>
      <c r="K15" s="37"/>
    </row>
    <row r="16" spans="1:18" ht="40.200000000000003" customHeight="1" x14ac:dyDescent="0.25">
      <c r="A16" s="49"/>
      <c r="B16" s="58"/>
      <c r="C16" s="58"/>
      <c r="D16" s="58"/>
      <c r="E16" s="31"/>
    </row>
  </sheetData>
  <sheetProtection password="C7FC" sheet="1" objects="1" scenarios="1" selectLockedCells="1"/>
  <mergeCells count="8">
    <mergeCell ref="B12:C12"/>
    <mergeCell ref="B4:C4"/>
    <mergeCell ref="G15:H15"/>
    <mergeCell ref="B1:I1"/>
    <mergeCell ref="B2:I2"/>
    <mergeCell ref="B6:C6"/>
    <mergeCell ref="B8:C8"/>
    <mergeCell ref="B10:C10"/>
  </mergeCells>
  <dataValidations xWindow="814" yWindow="891" count="13">
    <dataValidation allowBlank="1" showInputMessage="1" showErrorMessage="1" promptTitle="OPTIONAL-ONLINE SYSTEMS ONLY" prompt="Enter number lowest level menu options available for the application. or number of buttons to trigger transactions.Do not count buttons which assist the user to exit a function or move around the software." sqref="D6"/>
    <dataValidation type="whole" allowBlank="1" showInputMessage="1" showErrorMessage="1" promptTitle="OPTIONAL" prompt="Enter Lowest number lowest level menu options available for the application. or number of buttons to trigger transactions.Do not count buttons which assist the user to exit a function or move around the software." sqref="F6">
      <formula1>1</formula1>
      <formula2>100000000</formula2>
    </dataValidation>
    <dataValidation type="whole" allowBlank="1" showInputMessage="1" showErrorMessage="1" promptTitle="OPTIONAL" prompt="EnterHighest number highest  level menu options available for the application. or number of buttons to trigger transactions.Do not count buttons which assist the user to exit a function or move around the software." sqref="G6">
      <formula1>1</formula1>
      <formula2>100000000</formula2>
    </dataValidation>
    <dataValidation type="whole" allowBlank="1" showInputMessage="1" showErrorMessage="1" promptTitle="Estimate of lowest number" prompt="Enter lowest number of unique online equiries which can be made. An enquiry is just retrieval of data without any manipulation, calculations or analysis eg. view, browse , list options" sqref="F8">
      <formula1>1</formula1>
      <formula2>100000000</formula2>
    </dataValidation>
    <dataValidation type="whole" allowBlank="1" showInputMessage="1" showErrorMessage="1" promptTitle="Estimate of highest number" prompt="Enter highest number of unique online equiries which can be made. An enquiry is just retrieval of data without any manipulation, calculations or analysis eg. view, browse , list options" sqref="G8">
      <formula1>1</formula1>
      <formula2>100000000</formula2>
    </dataValidation>
    <dataValidation type="whole" allowBlank="1" showInputMessage="1" showErrorMessage="1" promptTitle="Estimate lowest number " prompt="Enter estimate of lowest number of unique reports online or hardcopy produced by the software. " sqref="F10">
      <formula1>1</formula1>
      <formula2>100000000</formula2>
    </dataValidation>
    <dataValidation type="whole" allowBlank="1" showInputMessage="1" showErrorMessage="1" promptTitle="Please input a whole number " prompt="Enter estimate of highest number of unique reports online or hardcopy produced by the software. " sqref="G10">
      <formula1>1</formula1>
      <formula2>100000000</formula2>
    </dataValidation>
    <dataValidation type="whole" allowBlank="1" showInputMessage="1" showErrorMessage="1" promptTitle="Enter Lowest Estimate " prompt="Enter estimate of the lowest number of unique extracts sent to other applications or extracted onto diskette or tapes. For each physical file count the number of record types for the file to work out unique number of extracts." sqref="F12">
      <formula1>1</formula1>
      <formula2>100000000</formula2>
    </dataValidation>
    <dataValidation type="whole" allowBlank="1" showInputMessage="1" showErrorMessage="1" promptTitle="Enter Highest Estimate " prompt="Enter estimate of the highest number of unique extracts sent to other applications or extracted onto diskette or tapes. For each physical file count the number of record types for the file to work out unique number of extracts." sqref="G12">
      <formula1>1</formula1>
      <formula2>100000000</formula2>
    </dataValidation>
    <dataValidation type="whole" allowBlank="1" showInputMessage="1" showErrorMessage="1" promptTitle="Please input a whole number " prompt="Enter  total number different options for different types of online data updates .Eg. an online screen with an add, change, delete, reverse, post to ledger would count as 5 different options updating transactions with different types of processing logic." sqref="D8 D10 D12">
      <formula1>1</formula1>
      <formula2>100000</formula2>
    </dataValidation>
    <dataValidation type="whole" allowBlank="1" showInputMessage="1" showErrorMessage="1" promptTitle="Please input a whole number " prompt="Enter number of Use Cases" sqref="D4">
      <formula1>1</formula1>
      <formula2>100000</formula2>
    </dataValidation>
    <dataValidation type="whole" allowBlank="1" showInputMessage="1" showErrorMessage="1" promptTitle="Enter Lowest Estimate " prompt="Enter estimate of the lowest number of Use Cases if you do not know the exact number.  Please count them if possible" sqref="F4">
      <formula1>1</formula1>
      <formula2>100000000</formula2>
    </dataValidation>
    <dataValidation type="whole" allowBlank="1" showInputMessage="1" showErrorMessage="1" promptTitle="Enter Highest Estimate " prompt="Enter estimate of the highest number of Use Cases. Please count them if possible" sqref="G4">
      <formula1>1</formula1>
      <formula2>100000000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9" max="16383" man="1"/>
  </rowBreaks>
  <colBreaks count="1" manualBreakCount="1">
    <brk id="11" max="1048575"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U15"/>
  <sheetViews>
    <sheetView showGridLines="0" topLeftCell="A2" zoomScale="75" zoomScaleNormal="75" zoomScaleSheetLayoutView="100" workbookViewId="0">
      <selection activeCell="D4" sqref="D4"/>
    </sheetView>
  </sheetViews>
  <sheetFormatPr defaultRowHeight="15" x14ac:dyDescent="0.25"/>
  <cols>
    <col min="1" max="1" width="8.88671875" style="34"/>
    <col min="2" max="2" width="14.88671875" style="50" customWidth="1"/>
    <col min="3" max="3" width="41.441406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21" width="8.88671875" style="34"/>
  </cols>
  <sheetData>
    <row r="1" spans="1:21" ht="184.2" customHeight="1" thickBot="1" x14ac:dyDescent="0.45">
      <c r="B1" s="150" t="s">
        <v>136</v>
      </c>
      <c r="C1" s="150"/>
      <c r="D1" s="150"/>
      <c r="E1" s="150"/>
      <c r="F1" s="150"/>
      <c r="G1" s="150"/>
      <c r="H1" s="150"/>
      <c r="I1" s="150"/>
      <c r="J1" s="35"/>
      <c r="K1" s="35"/>
    </row>
    <row r="2" spans="1:21" s="4" customFormat="1" ht="120.6" customHeight="1" thickTop="1" thickBot="1" x14ac:dyDescent="0.35">
      <c r="A2" s="36"/>
      <c r="B2" s="142" t="s">
        <v>95</v>
      </c>
      <c r="C2" s="143"/>
      <c r="D2" s="143"/>
      <c r="E2" s="143"/>
      <c r="F2" s="143"/>
      <c r="G2" s="143"/>
      <c r="H2" s="143"/>
      <c r="I2" s="144"/>
      <c r="J2" s="37"/>
      <c r="K2" s="37"/>
      <c r="L2" s="51"/>
      <c r="M2" s="36"/>
      <c r="N2" s="36"/>
      <c r="O2" s="36"/>
      <c r="P2" s="36"/>
      <c r="Q2" s="36"/>
      <c r="R2" s="36"/>
      <c r="S2" s="36"/>
      <c r="T2" s="36"/>
      <c r="U2" s="36"/>
    </row>
    <row r="3" spans="1:21" s="4" customFormat="1" ht="37.799999999999997" customHeight="1" thickTop="1" thickBot="1" x14ac:dyDescent="0.35">
      <c r="A3" s="36"/>
      <c r="B3" s="36"/>
      <c r="C3" s="36"/>
      <c r="D3" s="25" t="s">
        <v>88</v>
      </c>
      <c r="E3" s="33"/>
      <c r="F3" s="25" t="s">
        <v>9</v>
      </c>
      <c r="G3" s="25" t="s">
        <v>10</v>
      </c>
      <c r="H3" s="25"/>
      <c r="I3" s="25"/>
      <c r="J3" s="37"/>
      <c r="K3" s="52" t="s">
        <v>0</v>
      </c>
      <c r="L3" s="51" t="s">
        <v>91</v>
      </c>
      <c r="M3" s="36"/>
      <c r="N3" s="36"/>
      <c r="O3" s="36"/>
      <c r="P3" s="36"/>
      <c r="Q3" s="36"/>
      <c r="R3" s="36"/>
      <c r="S3" s="36"/>
      <c r="T3" s="36"/>
      <c r="U3" s="36"/>
    </row>
    <row r="4" spans="1:21" s="4" customFormat="1" ht="29.4" customHeight="1" thickTop="1" thickBot="1" x14ac:dyDescent="0.3">
      <c r="A4" s="40">
        <v>1</v>
      </c>
      <c r="B4" s="157" t="s">
        <v>13</v>
      </c>
      <c r="C4" s="157"/>
      <c r="D4" s="73"/>
      <c r="E4" s="72" t="s">
        <v>87</v>
      </c>
      <c r="F4" s="73"/>
      <c r="G4" s="73"/>
      <c r="H4" s="25"/>
      <c r="I4" s="25"/>
      <c r="J4" s="36"/>
      <c r="K4" s="52" t="s">
        <v>1</v>
      </c>
      <c r="L4" s="52" t="s">
        <v>92</v>
      </c>
      <c r="M4" s="36"/>
      <c r="N4" s="36"/>
      <c r="O4" s="36"/>
      <c r="P4" s="36"/>
      <c r="Q4" s="36"/>
      <c r="R4" s="36"/>
      <c r="S4" s="36"/>
      <c r="T4" s="36"/>
      <c r="U4" s="36"/>
    </row>
    <row r="5" spans="1:21" s="4" customFormat="1" ht="16.2" customHeight="1" thickTop="1" thickBot="1" x14ac:dyDescent="0.3">
      <c r="A5" s="40"/>
      <c r="B5" s="43"/>
      <c r="C5" s="43"/>
      <c r="D5" s="58"/>
      <c r="E5" s="57"/>
      <c r="F5" s="63"/>
      <c r="G5" s="57"/>
      <c r="H5" s="25"/>
      <c r="I5" s="25"/>
      <c r="J5" s="36"/>
      <c r="K5" s="36"/>
      <c r="L5" s="36"/>
      <c r="M5" s="36"/>
      <c r="N5" s="36"/>
      <c r="O5" s="36"/>
      <c r="P5" s="36"/>
      <c r="Q5" s="36"/>
      <c r="R5" s="36"/>
      <c r="S5" s="36"/>
      <c r="T5" s="36"/>
      <c r="U5" s="36"/>
    </row>
    <row r="6" spans="1:21" s="4" customFormat="1" ht="47.4" customHeight="1" thickTop="1" thickBot="1" x14ac:dyDescent="0.3">
      <c r="A6" s="40">
        <v>2</v>
      </c>
      <c r="B6" s="157" t="s">
        <v>12</v>
      </c>
      <c r="C6" s="158"/>
      <c r="D6" s="73"/>
      <c r="E6" s="72" t="s">
        <v>87</v>
      </c>
      <c r="F6" s="73"/>
      <c r="G6" s="73"/>
      <c r="H6" s="25"/>
      <c r="I6" s="25"/>
      <c r="J6" s="36"/>
      <c r="K6" s="36"/>
      <c r="L6" s="52" t="s">
        <v>5</v>
      </c>
      <c r="M6" s="36"/>
      <c r="N6" s="36"/>
      <c r="O6" s="36"/>
      <c r="P6" s="36"/>
      <c r="Q6" s="36"/>
      <c r="R6" s="36"/>
      <c r="S6" s="36"/>
      <c r="T6" s="36"/>
      <c r="U6" s="36"/>
    </row>
    <row r="7" spans="1:21" s="4" customFormat="1" ht="16.2" customHeight="1" thickTop="1" thickBot="1" x14ac:dyDescent="0.3">
      <c r="A7" s="40"/>
      <c r="B7" s="43"/>
      <c r="C7" s="42"/>
      <c r="D7" s="57"/>
      <c r="E7" s="57"/>
      <c r="F7" s="63"/>
      <c r="G7" s="57"/>
      <c r="H7" s="25"/>
      <c r="I7" s="25"/>
      <c r="J7" s="36"/>
      <c r="K7" s="36"/>
      <c r="L7" s="36"/>
      <c r="M7" s="36"/>
      <c r="N7" s="36"/>
      <c r="O7" s="36"/>
      <c r="P7" s="36"/>
      <c r="Q7" s="36"/>
      <c r="R7" s="36"/>
      <c r="S7" s="36"/>
      <c r="T7" s="36"/>
      <c r="U7" s="36"/>
    </row>
    <row r="8" spans="1:21" s="4" customFormat="1" ht="48" customHeight="1" thickTop="1" thickBot="1" x14ac:dyDescent="0.3">
      <c r="A8" s="40">
        <v>3</v>
      </c>
      <c r="B8" s="157" t="s">
        <v>14</v>
      </c>
      <c r="C8" s="157"/>
      <c r="D8" s="73"/>
      <c r="E8" s="72" t="s">
        <v>87</v>
      </c>
      <c r="F8" s="73"/>
      <c r="G8" s="73"/>
      <c r="H8" s="25"/>
      <c r="I8" s="25"/>
      <c r="J8" s="36"/>
      <c r="K8" s="36"/>
      <c r="L8" s="55" t="s">
        <v>93</v>
      </c>
      <c r="M8" s="36"/>
      <c r="N8" s="36"/>
      <c r="O8" s="36"/>
      <c r="P8" s="36"/>
      <c r="Q8" s="36"/>
      <c r="R8" s="36"/>
      <c r="S8" s="36"/>
      <c r="T8" s="36"/>
      <c r="U8" s="36"/>
    </row>
    <row r="9" spans="1:21" s="4" customFormat="1" ht="16.2" customHeight="1" thickTop="1" thickBot="1" x14ac:dyDescent="0.3">
      <c r="A9" s="40"/>
      <c r="B9" s="45"/>
      <c r="C9" s="45"/>
      <c r="D9" s="45"/>
      <c r="E9" s="57"/>
      <c r="F9" s="63"/>
      <c r="G9" s="57"/>
      <c r="H9" s="25"/>
      <c r="I9" s="25"/>
      <c r="J9" s="36"/>
      <c r="K9" s="36"/>
      <c r="L9" s="36"/>
      <c r="M9" s="36"/>
      <c r="N9" s="36"/>
      <c r="O9" s="36"/>
      <c r="P9" s="36"/>
      <c r="Q9" s="36"/>
      <c r="R9" s="36"/>
      <c r="S9" s="36"/>
      <c r="T9" s="36"/>
      <c r="U9" s="36"/>
    </row>
    <row r="10" spans="1:21" s="4" customFormat="1" ht="42" customHeight="1" thickTop="1" thickBot="1" x14ac:dyDescent="0.3">
      <c r="A10" s="40">
        <v>4</v>
      </c>
      <c r="B10" s="157" t="s">
        <v>15</v>
      </c>
      <c r="C10" s="157"/>
      <c r="D10" s="73"/>
      <c r="E10" s="72" t="s">
        <v>87</v>
      </c>
      <c r="F10" s="73"/>
      <c r="G10" s="73"/>
      <c r="H10" s="25"/>
      <c r="I10" s="25"/>
      <c r="J10" s="36"/>
      <c r="K10" s="36"/>
      <c r="L10" s="36"/>
      <c r="M10" s="36"/>
      <c r="N10" s="36"/>
      <c r="O10" s="36"/>
      <c r="P10" s="36"/>
      <c r="Q10" s="36"/>
      <c r="R10" s="36"/>
      <c r="S10" s="36"/>
      <c r="T10" s="36"/>
      <c r="U10" s="36"/>
    </row>
    <row r="11" spans="1:21" ht="16.2" customHeight="1" thickTop="1" x14ac:dyDescent="0.25">
      <c r="A11" s="49"/>
      <c r="B11" s="41"/>
      <c r="C11" s="41"/>
      <c r="D11" s="43"/>
      <c r="F11" s="33"/>
      <c r="H11" s="25"/>
      <c r="I11" s="25"/>
    </row>
    <row r="12" spans="1:21" ht="16.2" customHeight="1" x14ac:dyDescent="0.3">
      <c r="A12" s="49"/>
      <c r="B12" s="43"/>
      <c r="C12" s="43"/>
      <c r="D12" s="33"/>
      <c r="E12" s="33"/>
      <c r="F12" s="25"/>
      <c r="G12" s="25"/>
      <c r="H12" s="25"/>
      <c r="I12" s="41"/>
      <c r="J12" s="42"/>
      <c r="K12" s="37"/>
    </row>
    <row r="13" spans="1:21" ht="16.2" customHeight="1" x14ac:dyDescent="0.3">
      <c r="A13" s="49"/>
      <c r="B13" s="58"/>
      <c r="C13" s="58"/>
      <c r="D13" s="58"/>
      <c r="E13" s="33"/>
      <c r="F13" s="25"/>
      <c r="G13" s="25"/>
      <c r="H13" s="25"/>
      <c r="I13" s="41"/>
      <c r="J13" s="42"/>
      <c r="K13" s="37"/>
    </row>
    <row r="14" spans="1:21" ht="17.399999999999999" x14ac:dyDescent="0.3">
      <c r="A14" s="49"/>
      <c r="B14" s="58"/>
      <c r="C14" s="58"/>
      <c r="D14" s="58"/>
      <c r="G14" s="140" t="s">
        <v>142</v>
      </c>
      <c r="H14" s="140"/>
      <c r="K14" s="37"/>
    </row>
    <row r="15" spans="1:21" ht="40.200000000000003" customHeight="1" x14ac:dyDescent="0.25">
      <c r="A15" s="49"/>
      <c r="B15" s="58"/>
      <c r="C15" s="58"/>
      <c r="D15" s="58"/>
      <c r="E15" s="31"/>
    </row>
  </sheetData>
  <sheetProtection password="C7FC" sheet="1" objects="1" scenarios="1" selectLockedCells="1"/>
  <mergeCells count="7">
    <mergeCell ref="B1:I1"/>
    <mergeCell ref="B2:I2"/>
    <mergeCell ref="G14:H14"/>
    <mergeCell ref="B10:C10"/>
    <mergeCell ref="B6:C6"/>
    <mergeCell ref="B4:C4"/>
    <mergeCell ref="B8:C8"/>
  </mergeCells>
  <dataValidations xWindow="996" yWindow="603" count="10">
    <dataValidation type="whole" allowBlank="1" showInputMessage="1" showErrorMessage="1" promptTitle="Enter lowest estimate" prompt="Enter your lowest estimate for the number of fully normalised logical files on the data model." sqref="F4">
      <formula1>1</formula1>
      <formula2>100000000</formula2>
    </dataValidation>
    <dataValidation type="whole" allowBlank="1" showInputMessage="1" showErrorMessage="1" promptTitle="Enter highest estimate" prompt="Enter your highest estimate for the number of fully normalised logical files on the data model." sqref="G4">
      <formula1>1</formula1>
      <formula2>100000000</formula2>
    </dataValidation>
    <dataValidation type="whole" allowBlank="1" showInputMessage="1" showErrorMessage="1" promptTitle="Enter lowest estimate" prompt="Enter your lowest estimate for the number of fully normalised logical files which you have listed above which are maintained (added, changed or deleted) by transactions within this software." sqref="F8">
      <formula1>1</formula1>
      <formula2>100000000</formula2>
    </dataValidation>
    <dataValidation type="whole" allowBlank="1" showInputMessage="1" showErrorMessage="1" promptTitle="Enter highest estimate" prompt="Enter your highest estimate for the  number of fully normalised logical files which you have listed above which are maintained (added, changed or deleted) by transactions within this software." sqref="G8">
      <formula1>1</formula1>
      <formula2>100000000</formula2>
    </dataValidation>
    <dataValidation type="whole" allowBlank="1" showInputMessage="1" showErrorMessage="1" promptTitle="Enter lowest estimate" prompt="Enter your lowest estimate for the number of files which are referenced by this software but maintained by other applications. " sqref="F10">
      <formula1>1</formula1>
      <formula2>100000000</formula2>
    </dataValidation>
    <dataValidation type="whole" allowBlank="1" showInputMessage="1" showErrorMessage="1" promptTitle="Enter highest estimate" prompt="Enter your highest estimate for the number of files which are referenced by this software but maintained by other applications." sqref="G10">
      <formula1>1</formula1>
      <formula2>100000000</formula2>
    </dataValidation>
    <dataValidation type="whole" allowBlank="1" showInputMessage="1" showErrorMessage="1" promptTitle="Please input a whole number " prompt="Enter number of major data groups from a user business perspective eg. high level entities, classes, data objects.  Only include UNIQUE data groups. ie. only count one generation of a file not all the GDGs of the same file." sqref="F6:G6 D6">
      <formula1>1</formula1>
      <formula2>100000000</formula2>
    </dataValidation>
    <dataValidation type="whole" allowBlank="1" showInputMessage="1" showErrorMessage="1" promptTitle="Enter Best estimate" prompt="Enter your best estimate for the number of fully normalised logical files on the data model." sqref="D4">
      <formula1>1</formula1>
      <formula2>100000000</formula2>
    </dataValidation>
    <dataValidation type="whole" allowBlank="1" showInputMessage="1" showErrorMessage="1" promptTitle="Enter Best estimate" prompt="Enter your best estimate for the number of fully normalised logical files which you have listed above which are maintained (added, changed or deleted) by transactions within this software." sqref="D8">
      <formula1>1</formula1>
      <formula2>100000000</formula2>
    </dataValidation>
    <dataValidation type="whole" allowBlank="1" showInputMessage="1" showErrorMessage="1" promptTitle="Enter Best estimate" prompt="Enter your best estimate for the number of files which are referenced by this software but maintained by other applications. " sqref="D10">
      <formula1>1</formula1>
      <formula2>100000000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8" max="16383" man="1"/>
  </rowBreaks>
  <colBreaks count="1" manualBreakCount="1">
    <brk id="11" max="1048575"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V14"/>
  <sheetViews>
    <sheetView showGridLines="0" zoomScale="75" zoomScaleNormal="75" zoomScaleSheetLayoutView="100" workbookViewId="0">
      <selection activeCell="D4" sqref="D4"/>
    </sheetView>
  </sheetViews>
  <sheetFormatPr defaultRowHeight="15" x14ac:dyDescent="0.25"/>
  <cols>
    <col min="1" max="1" width="8.88671875" style="34"/>
    <col min="2" max="2" width="14.88671875" style="50" customWidth="1"/>
    <col min="3" max="3" width="41.44140625" style="29" customWidth="1"/>
    <col min="4" max="4" width="17.6640625" style="29"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22" width="8.88671875" style="34"/>
  </cols>
  <sheetData>
    <row r="1" spans="1:22" ht="184.2" customHeight="1" thickBot="1" x14ac:dyDescent="0.45">
      <c r="B1" s="150" t="s">
        <v>121</v>
      </c>
      <c r="C1" s="150"/>
      <c r="D1" s="150"/>
      <c r="E1" s="150"/>
      <c r="F1" s="150"/>
      <c r="G1" s="150"/>
      <c r="H1" s="150"/>
      <c r="I1" s="150"/>
      <c r="J1" s="35"/>
      <c r="K1" s="35"/>
    </row>
    <row r="2" spans="1:22" s="4" customFormat="1" ht="120.6" customHeight="1" thickTop="1" thickBot="1" x14ac:dyDescent="0.35">
      <c r="A2" s="36"/>
      <c r="B2" s="142" t="s">
        <v>95</v>
      </c>
      <c r="C2" s="143"/>
      <c r="D2" s="143"/>
      <c r="E2" s="143"/>
      <c r="F2" s="143"/>
      <c r="G2" s="143"/>
      <c r="H2" s="143"/>
      <c r="I2" s="144"/>
      <c r="J2" s="37"/>
      <c r="K2" s="37"/>
      <c r="L2" s="51"/>
      <c r="M2" s="36"/>
      <c r="N2" s="36"/>
      <c r="O2" s="36"/>
      <c r="P2" s="36"/>
      <c r="Q2" s="36"/>
      <c r="R2" s="36"/>
      <c r="S2" s="36"/>
      <c r="T2" s="36"/>
      <c r="U2" s="36"/>
      <c r="V2" s="36"/>
    </row>
    <row r="3" spans="1:22" s="4" customFormat="1" ht="37.799999999999997" customHeight="1" thickTop="1" thickBot="1" x14ac:dyDescent="0.35">
      <c r="A3" s="36"/>
      <c r="B3" s="36"/>
      <c r="C3" s="36"/>
      <c r="D3" s="25" t="s">
        <v>88</v>
      </c>
      <c r="E3" s="33"/>
      <c r="F3" s="25" t="s">
        <v>9</v>
      </c>
      <c r="G3" s="25" t="s">
        <v>10</v>
      </c>
      <c r="H3" s="25"/>
      <c r="I3" s="25"/>
      <c r="J3" s="37"/>
      <c r="K3" s="52" t="s">
        <v>0</v>
      </c>
      <c r="L3" s="51" t="s">
        <v>91</v>
      </c>
      <c r="M3" s="36"/>
      <c r="N3" s="36"/>
      <c r="O3" s="36"/>
      <c r="P3" s="36"/>
      <c r="Q3" s="36"/>
      <c r="R3" s="36"/>
      <c r="S3" s="36"/>
      <c r="T3" s="36"/>
      <c r="U3" s="36"/>
      <c r="V3" s="36"/>
    </row>
    <row r="4" spans="1:22" s="4" customFormat="1" ht="54.6" customHeight="1" thickTop="1" thickBot="1" x14ac:dyDescent="0.3">
      <c r="A4" s="40">
        <v>1</v>
      </c>
      <c r="B4" s="155" t="str">
        <f>IF(Estimate_Logic_Path=2,"Total Effort person days (ie. person effort DAYS - (NOT elapsed calendar time) to complete the  Enhancement project?","Total Effort (ie. person effort work DAYS -  NOT elapsed calendar time)  to develop the application?")</f>
        <v>Total Effort person days (ie. person effort DAYS - (NOT elapsed calendar time) to complete the  Enhancement project?</v>
      </c>
      <c r="C4" s="156"/>
      <c r="D4" s="73"/>
      <c r="E4" s="75" t="s">
        <v>87</v>
      </c>
      <c r="F4" s="73"/>
      <c r="G4" s="73"/>
      <c r="H4" s="25"/>
      <c r="I4" s="36"/>
      <c r="J4" s="36"/>
      <c r="K4" s="52" t="s">
        <v>1</v>
      </c>
      <c r="L4" s="52" t="s">
        <v>92</v>
      </c>
      <c r="M4" s="36"/>
      <c r="N4" s="36"/>
      <c r="O4" s="36"/>
      <c r="P4" s="36"/>
      <c r="Q4" s="36"/>
      <c r="R4" s="36"/>
      <c r="S4" s="36"/>
      <c r="T4" s="36"/>
      <c r="U4" s="36"/>
      <c r="V4" s="36"/>
    </row>
    <row r="5" spans="1:22" s="4" customFormat="1" ht="16.2" customHeight="1" thickTop="1" x14ac:dyDescent="0.25">
      <c r="A5" s="40"/>
      <c r="B5" s="41"/>
      <c r="C5" s="41"/>
      <c r="D5" s="80"/>
      <c r="E5" s="75"/>
      <c r="F5" s="80"/>
      <c r="G5" s="75"/>
      <c r="H5" s="25"/>
      <c r="I5" s="25"/>
      <c r="J5" s="36"/>
      <c r="K5" s="36"/>
      <c r="L5" s="36"/>
      <c r="M5" s="36"/>
      <c r="N5" s="36"/>
      <c r="O5" s="36"/>
      <c r="P5" s="36"/>
      <c r="Q5" s="36"/>
      <c r="R5" s="36"/>
      <c r="S5" s="36"/>
      <c r="T5" s="36"/>
      <c r="U5" s="36"/>
      <c r="V5" s="36"/>
    </row>
    <row r="6" spans="1:22" s="4" customFormat="1" ht="47.4" hidden="1" customHeight="1" x14ac:dyDescent="0.25">
      <c r="A6" s="49" t="str">
        <f>IF(Estimate_Logic_Path=1,"2","")</f>
        <v/>
      </c>
      <c r="B6" s="138" t="str">
        <f>IF(Estimate_Logic_Path=1,"Number of people currently supporting application?  (Minor enhancements, bug fixes, user support).  ","")</f>
        <v/>
      </c>
      <c r="C6" s="138"/>
      <c r="D6" s="78"/>
      <c r="E6" s="75" t="str">
        <f>IF(Estimate_Logic_Path=1,"or","")</f>
        <v/>
      </c>
      <c r="F6" s="78"/>
      <c r="G6" s="78"/>
      <c r="H6" s="25"/>
      <c r="I6" s="25"/>
      <c r="J6" s="36"/>
      <c r="K6" s="36"/>
      <c r="L6" s="52" t="s">
        <v>5</v>
      </c>
      <c r="M6" s="36"/>
      <c r="N6" s="36"/>
      <c r="O6" s="36"/>
      <c r="P6" s="36"/>
      <c r="Q6" s="36"/>
      <c r="R6" s="36"/>
      <c r="S6" s="36"/>
      <c r="T6" s="36"/>
      <c r="U6" s="36"/>
      <c r="V6" s="36"/>
    </row>
    <row r="7" spans="1:22" s="4" customFormat="1" ht="27" hidden="1" customHeight="1" x14ac:dyDescent="0.25">
      <c r="A7" s="40"/>
      <c r="B7" s="41"/>
      <c r="C7" s="59"/>
      <c r="D7" s="75"/>
      <c r="E7" s="75"/>
      <c r="F7" s="80"/>
      <c r="G7" s="75"/>
      <c r="H7" s="25"/>
      <c r="I7" s="25"/>
      <c r="J7" s="36"/>
      <c r="K7" s="36"/>
      <c r="L7" s="36"/>
      <c r="M7" s="36"/>
      <c r="N7" s="36"/>
      <c r="O7" s="36"/>
      <c r="P7" s="36"/>
      <c r="Q7" s="36"/>
      <c r="R7" s="36"/>
      <c r="S7" s="36"/>
      <c r="T7" s="36"/>
      <c r="U7" s="36"/>
      <c r="V7" s="36"/>
    </row>
    <row r="8" spans="1:22" s="4" customFormat="1" ht="48" hidden="1" customHeight="1" x14ac:dyDescent="0.25">
      <c r="A8" s="49" t="str">
        <f>IF(Estimate_Logic_Path=1,"3","")</f>
        <v/>
      </c>
      <c r="B8" s="155" t="str">
        <f>IF(Estimate_Logic_Path=1,"Number of Physical files or  Database tables ?","")</f>
        <v/>
      </c>
      <c r="C8" s="155"/>
      <c r="D8" s="78"/>
      <c r="E8" s="75" t="str">
        <f>IF(Estimate_Logic_Path=1,"or","")</f>
        <v/>
      </c>
      <c r="F8" s="78"/>
      <c r="G8" s="78"/>
      <c r="H8" s="25"/>
      <c r="I8" s="25"/>
      <c r="J8" s="36"/>
      <c r="K8" s="36"/>
      <c r="L8" s="55" t="s">
        <v>93</v>
      </c>
      <c r="M8" s="36"/>
      <c r="N8" s="36"/>
      <c r="O8" s="36"/>
      <c r="P8" s="36"/>
      <c r="Q8" s="36"/>
      <c r="R8" s="36"/>
      <c r="S8" s="36"/>
      <c r="T8" s="36"/>
      <c r="U8" s="36"/>
      <c r="V8" s="36"/>
    </row>
    <row r="9" spans="1:22" s="4" customFormat="1" ht="16.2" hidden="1" customHeight="1" x14ac:dyDescent="0.25">
      <c r="A9" s="40"/>
      <c r="B9" s="60"/>
      <c r="C9" s="60"/>
      <c r="D9" s="79"/>
      <c r="E9" s="75"/>
      <c r="F9" s="80"/>
      <c r="G9" s="75"/>
      <c r="H9" s="25"/>
      <c r="I9" s="25"/>
      <c r="J9" s="36"/>
      <c r="K9" s="36"/>
      <c r="L9" s="36"/>
      <c r="M9" s="36"/>
      <c r="N9" s="36"/>
      <c r="O9" s="36"/>
      <c r="P9" s="36"/>
      <c r="Q9" s="36"/>
      <c r="R9" s="36"/>
      <c r="S9" s="36"/>
      <c r="T9" s="36"/>
      <c r="U9" s="36"/>
      <c r="V9" s="36"/>
    </row>
    <row r="10" spans="1:22" s="4" customFormat="1" ht="42" customHeight="1" x14ac:dyDescent="0.3">
      <c r="A10" s="40" t="str">
        <f>IF(Estimate_Logic_Path=1,"4","")</f>
        <v/>
      </c>
      <c r="B10" s="159" t="str">
        <f>IF(Estimate_Logic_Path=1,"How many 1000 Source Lines of Code in the Application  (KLOCS)?","")</f>
        <v/>
      </c>
      <c r="C10" s="159"/>
      <c r="D10" s="78"/>
      <c r="E10" s="75" t="str">
        <f>IF(Estimate_Logic_Path=1,"or","")</f>
        <v/>
      </c>
      <c r="F10" s="78"/>
      <c r="G10" s="78"/>
      <c r="H10" s="25"/>
      <c r="I10" s="160" t="s">
        <v>143</v>
      </c>
      <c r="J10" s="160"/>
      <c r="K10" s="36"/>
      <c r="L10" s="36"/>
      <c r="M10" s="36"/>
      <c r="N10" s="36"/>
      <c r="O10" s="36"/>
      <c r="P10" s="36"/>
      <c r="Q10" s="36"/>
      <c r="R10" s="36"/>
      <c r="S10" s="36"/>
      <c r="T10" s="36"/>
      <c r="U10" s="36"/>
      <c r="V10" s="36"/>
    </row>
    <row r="11" spans="1:22" ht="16.2" customHeight="1" x14ac:dyDescent="0.25">
      <c r="A11" s="49"/>
      <c r="B11" s="159"/>
      <c r="C11" s="159"/>
      <c r="D11" s="43"/>
      <c r="F11" s="33"/>
      <c r="H11" s="25"/>
      <c r="I11" s="25"/>
    </row>
    <row r="12" spans="1:22" ht="16.2" customHeight="1" x14ac:dyDescent="0.3">
      <c r="A12" s="49"/>
      <c r="B12" s="43"/>
      <c r="C12" s="43"/>
      <c r="D12" s="33"/>
      <c r="E12" s="33"/>
      <c r="F12" s="25"/>
      <c r="G12" s="25"/>
      <c r="H12" s="25"/>
      <c r="I12" s="41"/>
      <c r="J12" s="42"/>
      <c r="K12" s="37"/>
    </row>
    <row r="13" spans="1:22" ht="16.2" customHeight="1" x14ac:dyDescent="0.3">
      <c r="A13" s="49"/>
      <c r="B13" s="58"/>
      <c r="C13" s="58"/>
      <c r="D13" s="58"/>
      <c r="E13" s="33"/>
      <c r="F13" s="25"/>
      <c r="G13" s="25"/>
      <c r="H13" s="25"/>
      <c r="I13" s="41"/>
      <c r="J13" s="42"/>
      <c r="K13" s="37"/>
    </row>
    <row r="14" spans="1:22" ht="17.399999999999999" x14ac:dyDescent="0.3">
      <c r="A14" s="49"/>
      <c r="B14" s="58"/>
      <c r="C14" s="58"/>
      <c r="D14" s="58"/>
      <c r="K14" s="37"/>
    </row>
  </sheetData>
  <sheetProtection password="C7FC" sheet="1" objects="1" scenarios="1" selectLockedCells="1"/>
  <mergeCells count="7">
    <mergeCell ref="B10:C11"/>
    <mergeCell ref="B4:C4"/>
    <mergeCell ref="B6:C6"/>
    <mergeCell ref="B1:I1"/>
    <mergeCell ref="B2:I2"/>
    <mergeCell ref="B8:C8"/>
    <mergeCell ref="I10:J10"/>
  </mergeCells>
  <conditionalFormatting sqref="F8">
    <cfRule type="expression" dxfId="26" priority="13">
      <formula>Estimate_Logic_Path=2</formula>
    </cfRule>
    <cfRule type="expression" dxfId="25" priority="14">
      <formula>Estimate_Logic_Path=1</formula>
    </cfRule>
    <cfRule type="expression" dxfId="24" priority="15">
      <formula>"User_Select_Estimate_Type='Step 1'!$O$11"</formula>
    </cfRule>
  </conditionalFormatting>
  <conditionalFormatting sqref="G10">
    <cfRule type="expression" dxfId="23" priority="1">
      <formula>Estimate_Logic_Path=2</formula>
    </cfRule>
    <cfRule type="expression" dxfId="22" priority="2">
      <formula>Estimate_Logic_Path=1</formula>
    </cfRule>
    <cfRule type="expression" dxfId="21" priority="3">
      <formula>"User_Select_Estimate_Type='Step 1'!$O$11"</formula>
    </cfRule>
  </conditionalFormatting>
  <conditionalFormatting sqref="D6">
    <cfRule type="expression" dxfId="20" priority="25">
      <formula>Estimate_Logic_Path=2</formula>
    </cfRule>
    <cfRule type="expression" dxfId="19" priority="26">
      <formula>Estimate_Logic_Path=1</formula>
    </cfRule>
    <cfRule type="expression" dxfId="18" priority="27">
      <formula>"User_Select_Estimate_Type='Step 1'!$O$11"</formula>
    </cfRule>
  </conditionalFormatting>
  <conditionalFormatting sqref="F6">
    <cfRule type="expression" dxfId="17" priority="22">
      <formula>Estimate_Logic_Path=2</formula>
    </cfRule>
    <cfRule type="expression" dxfId="16" priority="23">
      <formula>Estimate_Logic_Path=1</formula>
    </cfRule>
    <cfRule type="expression" dxfId="15" priority="24">
      <formula>"User_Select_Estimate_Type='Step 1'!$O$11"</formula>
    </cfRule>
  </conditionalFormatting>
  <conditionalFormatting sqref="G6">
    <cfRule type="expression" dxfId="14" priority="19">
      <formula>Estimate_Logic_Path=2</formula>
    </cfRule>
    <cfRule type="expression" dxfId="13" priority="20">
      <formula>Estimate_Logic_Path=1</formula>
    </cfRule>
    <cfRule type="expression" dxfId="12" priority="21">
      <formula>"User_Select_Estimate_Type='Step 1'!$O$11"</formula>
    </cfRule>
  </conditionalFormatting>
  <conditionalFormatting sqref="D8">
    <cfRule type="expression" dxfId="11" priority="16">
      <formula>Estimate_Logic_Path=2</formula>
    </cfRule>
    <cfRule type="expression" dxfId="10" priority="17">
      <formula>Estimate_Logic_Path=1</formula>
    </cfRule>
    <cfRule type="expression" dxfId="9" priority="18">
      <formula>"User_Select_Estimate_Type='Step 1'!$O$11"</formula>
    </cfRule>
  </conditionalFormatting>
  <conditionalFormatting sqref="G8">
    <cfRule type="expression" dxfId="8" priority="10">
      <formula>Estimate_Logic_Path=2</formula>
    </cfRule>
    <cfRule type="expression" dxfId="7" priority="11">
      <formula>Estimate_Logic_Path=1</formula>
    </cfRule>
    <cfRule type="expression" dxfId="6" priority="12">
      <formula>"User_Select_Estimate_Type='Step 1'!$O$11"</formula>
    </cfRule>
  </conditionalFormatting>
  <conditionalFormatting sqref="D10">
    <cfRule type="expression" dxfId="5" priority="7">
      <formula>Estimate_Logic_Path=2</formula>
    </cfRule>
    <cfRule type="expression" dxfId="4" priority="8">
      <formula>Estimate_Logic_Path=1</formula>
    </cfRule>
    <cfRule type="expression" dxfId="3" priority="9">
      <formula>"User_Select_Estimate_Type='Step 1'!$O$11"</formula>
    </cfRule>
  </conditionalFormatting>
  <conditionalFormatting sqref="F10">
    <cfRule type="expression" dxfId="2" priority="4">
      <formula>Estimate_Logic_Path=2</formula>
    </cfRule>
    <cfRule type="expression" dxfId="1" priority="5">
      <formula>Estimate_Logic_Path=1</formula>
    </cfRule>
    <cfRule type="expression" dxfId="0" priority="6">
      <formula>"User_Select_Estimate_Type='Step 1'!$O$11"</formula>
    </cfRule>
  </conditionalFormatting>
  <dataValidations xWindow="947" yWindow="689" count="12">
    <dataValidation type="whole" allowBlank="1" showInputMessage="1" showErrorMessage="1" errorTitle="Numbers only" error="Enter a number only eg. 1.5 the next question to the right allows you to enterthe effort unit ie. if  it is days, weeks, months or years" promptTitle="Please input a whole number " prompt="Enter number days, months or years it took to develop this application if known. " sqref="D4">
      <formula1>1</formula1>
      <formula2>100000000</formula2>
    </dataValidation>
    <dataValidation type="whole" allowBlank="1" showInputMessage="1" showErrorMessage="1" promptTitle="Enter the lowest estimated value" prompt="Enter the lowest estimated  number days, months or years it took to develop this application if known. " sqref="F4">
      <formula1>1</formula1>
      <formula2>100000000</formula2>
    </dataValidation>
    <dataValidation type="whole" allowBlank="1" showInputMessage="1" showErrorMessage="1" promptTitle="Enter  highest estimated value" prompt="Enter the highest estimated  number days, months or years it took to develop this application if known. " sqref="G4">
      <formula1>1</formula1>
      <formula2>100000000</formula2>
    </dataValidation>
    <dataValidation type="decimal" allowBlank="1" showInputMessage="1" showErrorMessage="1" promptTitle="Please input a decimal / integer" prompt=" Enter number of people supporting the application.  Only include those people whose daily job is to support users, re-run jobs, fix minor defects etc. For part-time support people enter a decimal value eg. about 30% of one persons time - enter 0.33" sqref="D6">
      <formula1>0.001</formula1>
      <formula2>400</formula2>
    </dataValidation>
    <dataValidation type="decimal" allowBlank="1" showInputMessage="1" showErrorMessage="1" promptTitle="Enter lowest estimated value" prompt=" Enter number of people supporting the application.  Only include those people whose daily job is to support users, re-run jobs, fix minor defects etc. For part-time support people enter a decimal value eg. about 30% of one persons time - enter 0.33" sqref="F6">
      <formula1>0.001</formula1>
      <formula2>400</formula2>
    </dataValidation>
    <dataValidation type="decimal" allowBlank="1" showInputMessage="1" showErrorMessage="1" promptTitle="Enter highest estimated value" prompt=" Enter number of people supporting the application.  Only include those people whose daily job is to support users, re-run jobs, fix minor defects etc. For part-time support people enter a decimal value eg. about 30% of one persons time - enter 0.33" sqref="G6">
      <formula1>0.001</formula1>
      <formula2>400</formula2>
    </dataValidation>
    <dataValidation type="whole" allowBlank="1" showInputMessage="1" showErrorMessage="1" promptTitle="Optional" prompt="Enter number of physical files which have been implemented for the software, if known. Only include UNIQUE physical files. ie. only count one generation of a file not all the GDGs of the same file." sqref="D8">
      <formula1>1</formula1>
      <formula2>100000000</formula2>
    </dataValidation>
    <dataValidation type="whole" allowBlank="1" showInputMessage="1" showErrorMessage="1" promptTitle="Optional" prompt="Enter your highest estimate for the number of physical files which have been implemented for the software, if known. Only include UNIQUE physical files. ie. only count one generation of a file not all the GDGs of the same file." sqref="G8">
      <formula1>1</formula1>
      <formula2>100000000</formula2>
    </dataValidation>
    <dataValidation type="whole" allowBlank="1" showInputMessage="1" showErrorMessage="1" promptTitle="Optional" prompt="Enter your lowest estimate for the number of physical files which have been implemented for the software, if known.  Only include UNIQUE physical files. ie. only count one generation of a file not all the GDGs of the same file." sqref="F8">
      <formula1>1</formula1>
      <formula2>100000000</formula2>
    </dataValidation>
    <dataValidation type="decimal" allowBlank="1" showInputMessage="1" showErrorMessage="1" promptTitle="Enter integer or decimal" prompt="Enter number of 1000 lines of source code. These are command lines of code and data definitions but not comments. Enter 1 for 1000 (1KLOC) lines of code and 50 for 50,000 (50 KLOC) lines of code. eg. Enter 0.1 for 100 lines of code " sqref="D10">
      <formula1>0.01</formula1>
      <formula2>10000000000000</formula2>
    </dataValidation>
    <dataValidation type="decimal" allowBlank="1" showInputMessage="1" showErrorMessage="1" promptTitle="Enter Lowest Estimated  Value" prompt="Enter Lowest estimated  number of 1000 lines of source code. These are command lines of code and data definitions but not comments. Enter 1 for 1000 (1KLOC) lines of code and 50 for 50,000 (50 KLOC) lines of code. eg. Enter 0.1 for 100 lines of code " sqref="F10">
      <formula1>0.01</formula1>
      <formula2>10000000000000</formula2>
    </dataValidation>
    <dataValidation type="decimal" allowBlank="1" showInputMessage="1" showErrorMessage="1" promptTitle="Enter Highest Estimated  Value" prompt="Enter Highest  estimated  number of 1000 lines of source code. These are command lines of code and data definitions but not comments. Enter 1 for 1000 (1KLOC) lines of code and 50 for 50,000 (50 KLOC) lines of code. eg. Enter 0.1 for 100 lines of code " sqref="G10">
      <formula1>0.01</formula1>
      <formula2>10000000000000</formula2>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7" max="16383" man="1"/>
  </rowBreaks>
  <colBreaks count="1" manualBreakCount="1">
    <brk id="11" max="1048575" man="1"/>
  </col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heetViews>
  <sheetFormatPr defaultRowHeight="13.2"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3.2"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F13:J23"/>
  <sheetViews>
    <sheetView showGridLines="0" showRowColHeaders="0" zoomScaleNormal="100" workbookViewId="0"/>
  </sheetViews>
  <sheetFormatPr defaultRowHeight="13.2" x14ac:dyDescent="0.25"/>
  <sheetData>
    <row r="13" spans="10:10" x14ac:dyDescent="0.25">
      <c r="J13" s="4"/>
    </row>
    <row r="23" spans="6:6" x14ac:dyDescent="0.25">
      <c r="F23" s="15"/>
    </row>
  </sheetData>
  <sheetProtection password="C7FC" sheet="1" objects="1" scenarios="1"/>
  <pageMargins left="0.7" right="0.7" top="0.75" bottom="0.75" header="0.3" footer="0.3"/>
  <pageSetup orientation="portrait" horizontalDpi="1200" verticalDpi="1200"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8"/>
  <sheetViews>
    <sheetView showGridLines="0" workbookViewId="0">
      <selection activeCell="A6" sqref="A6:I6"/>
    </sheetView>
  </sheetViews>
  <sheetFormatPr defaultRowHeight="13.2" x14ac:dyDescent="0.25"/>
  <sheetData>
    <row r="1" spans="1:9" ht="74.400000000000006" customHeight="1" x14ac:dyDescent="0.25">
      <c r="A1" s="90"/>
      <c r="B1" s="91"/>
      <c r="C1" s="91"/>
      <c r="D1" s="91"/>
      <c r="E1" s="91"/>
      <c r="F1" s="91"/>
      <c r="G1" s="91"/>
      <c r="H1" s="91"/>
      <c r="I1" s="91"/>
    </row>
    <row r="2" spans="1:9" ht="62.4" customHeight="1" x14ac:dyDescent="0.25">
      <c r="A2" s="88" t="s">
        <v>110</v>
      </c>
      <c r="B2" s="89"/>
      <c r="C2" s="89"/>
      <c r="D2" s="89"/>
      <c r="E2" s="89"/>
      <c r="F2" s="89"/>
      <c r="G2" s="89"/>
      <c r="H2" s="89"/>
      <c r="I2" s="89"/>
    </row>
    <row r="3" spans="1:9" ht="105.6" customHeight="1" x14ac:dyDescent="0.25">
      <c r="A3" s="88" t="s">
        <v>111</v>
      </c>
      <c r="B3" s="89"/>
      <c r="C3" s="89"/>
      <c r="D3" s="89"/>
      <c r="E3" s="89"/>
      <c r="F3" s="89"/>
      <c r="G3" s="89"/>
      <c r="H3" s="89"/>
      <c r="I3" s="89"/>
    </row>
    <row r="4" spans="1:9" ht="4.8" customHeight="1" x14ac:dyDescent="0.25"/>
    <row r="5" spans="1:9" ht="32.4" customHeight="1" x14ac:dyDescent="0.25">
      <c r="A5" s="88" t="s">
        <v>151</v>
      </c>
      <c r="B5" s="89"/>
      <c r="C5" s="89"/>
      <c r="D5" s="89"/>
      <c r="E5" s="89"/>
      <c r="F5" s="89"/>
      <c r="G5" s="89"/>
      <c r="H5" s="89"/>
      <c r="I5" s="89"/>
    </row>
    <row r="6" spans="1:9" ht="87.6" customHeight="1" x14ac:dyDescent="0.25">
      <c r="A6" s="90" t="s">
        <v>123</v>
      </c>
      <c r="B6" s="91"/>
      <c r="C6" s="91"/>
      <c r="D6" s="91"/>
      <c r="E6" s="91"/>
      <c r="F6" s="91"/>
      <c r="G6" s="91"/>
      <c r="H6" s="91"/>
      <c r="I6" s="91"/>
    </row>
    <row r="8" spans="1:9" ht="15.6" x14ac:dyDescent="0.3">
      <c r="G8" s="92" t="s">
        <v>144</v>
      </c>
      <c r="H8" s="92"/>
    </row>
  </sheetData>
  <sheetProtection password="C7FC" sheet="1" objects="1" scenarios="1"/>
  <mergeCells count="6">
    <mergeCell ref="A3:I3"/>
    <mergeCell ref="A6:I6"/>
    <mergeCell ref="A2:I2"/>
    <mergeCell ref="A1:I1"/>
    <mergeCell ref="G8:H8"/>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showGridLines="0" workbookViewId="0">
      <selection activeCell="D14" sqref="D14:H14"/>
    </sheetView>
  </sheetViews>
  <sheetFormatPr defaultRowHeight="13.2" x14ac:dyDescent="0.25"/>
  <cols>
    <col min="1" max="1" width="12.77734375" style="82" customWidth="1"/>
    <col min="2" max="6" width="8.88671875" style="82"/>
    <col min="7" max="7" width="9.6640625" style="82" customWidth="1"/>
    <col min="8" max="8" width="11.44140625" style="82" customWidth="1"/>
    <col min="9" max="9" width="13" style="82" customWidth="1"/>
    <col min="10" max="10" width="3.109375" style="82" customWidth="1"/>
    <col min="11" max="11" width="2.5546875" style="82" customWidth="1"/>
    <col min="12" max="12" width="8.88671875" style="82"/>
    <col min="13" max="13" width="8.88671875" style="82" hidden="1" customWidth="1"/>
    <col min="14" max="14" width="22.44140625" style="82" hidden="1" customWidth="1"/>
    <col min="15" max="15" width="8.88671875" style="82" hidden="1" customWidth="1"/>
    <col min="16" max="16" width="24.5546875" style="82" hidden="1" customWidth="1"/>
    <col min="17" max="16384" width="8.88671875" style="82"/>
  </cols>
  <sheetData>
    <row r="1" spans="1:15" ht="68.400000000000006" customHeight="1" thickBot="1" x14ac:dyDescent="0.45">
      <c r="B1" s="19"/>
      <c r="D1" s="19"/>
      <c r="E1" s="19"/>
      <c r="F1" s="19"/>
      <c r="G1" s="19"/>
      <c r="H1" s="19"/>
      <c r="I1" s="19"/>
      <c r="J1" s="19"/>
    </row>
    <row r="2" spans="1:15" ht="14.4" hidden="1" thickTop="1" thickBot="1" x14ac:dyDescent="0.3">
      <c r="C2" s="102" t="s">
        <v>21</v>
      </c>
      <c r="D2" s="102"/>
      <c r="E2" s="102"/>
      <c r="F2" s="102"/>
      <c r="G2" s="102"/>
      <c r="H2" s="102"/>
      <c r="I2" s="102"/>
      <c r="J2" s="102"/>
    </row>
    <row r="3" spans="1:15" ht="14.4" hidden="1" thickTop="1" thickBot="1" x14ac:dyDescent="0.3">
      <c r="C3" s="103"/>
      <c r="D3" s="103"/>
      <c r="E3" s="103"/>
      <c r="F3" s="103"/>
      <c r="G3" s="103"/>
      <c r="H3" s="103"/>
      <c r="I3" s="103"/>
      <c r="J3" s="103"/>
    </row>
    <row r="4" spans="1:15" ht="9" hidden="1" customHeight="1" thickBot="1" x14ac:dyDescent="0.3">
      <c r="C4" s="104"/>
      <c r="D4" s="104"/>
      <c r="E4" s="104"/>
      <c r="F4" s="104"/>
      <c r="G4" s="104"/>
      <c r="H4" s="104"/>
      <c r="I4" s="104"/>
      <c r="J4" s="104"/>
    </row>
    <row r="5" spans="1:15" ht="74.400000000000006" hidden="1" customHeight="1" thickTop="1" x14ac:dyDescent="0.25">
      <c r="C5" s="105" t="s">
        <v>113</v>
      </c>
      <c r="D5" s="105"/>
      <c r="E5" s="105"/>
      <c r="F5" s="105"/>
      <c r="G5" s="105"/>
      <c r="H5" s="105"/>
      <c r="I5" s="105"/>
      <c r="J5" s="105"/>
      <c r="K5" s="105"/>
    </row>
    <row r="6" spans="1:15" ht="14.4" hidden="1" thickTop="1" thickBot="1" x14ac:dyDescent="0.3"/>
    <row r="7" spans="1:15" ht="13.8" thickTop="1" x14ac:dyDescent="0.25">
      <c r="C7" s="102" t="s">
        <v>112</v>
      </c>
      <c r="D7" s="102"/>
      <c r="E7" s="102"/>
      <c r="F7" s="102"/>
      <c r="G7" s="102"/>
      <c r="H7" s="102"/>
      <c r="I7" s="102"/>
      <c r="J7" s="102"/>
    </row>
    <row r="8" spans="1:15" x14ac:dyDescent="0.25">
      <c r="C8" s="103"/>
      <c r="D8" s="103"/>
      <c r="E8" s="103"/>
      <c r="F8" s="103"/>
      <c r="G8" s="103"/>
      <c r="H8" s="103"/>
      <c r="I8" s="103"/>
      <c r="J8" s="103"/>
    </row>
    <row r="9" spans="1:15" ht="2.4" customHeight="1" thickBot="1" x14ac:dyDescent="0.3">
      <c r="C9" s="104"/>
      <c r="D9" s="104"/>
      <c r="E9" s="104"/>
      <c r="F9" s="104"/>
      <c r="G9" s="104"/>
      <c r="H9" s="104"/>
      <c r="I9" s="104"/>
      <c r="J9" s="104"/>
    </row>
    <row r="10" spans="1:15" ht="13.8" thickTop="1" x14ac:dyDescent="0.25">
      <c r="O10" s="83" t="s">
        <v>122</v>
      </c>
    </row>
    <row r="11" spans="1:15" ht="59.4" customHeight="1" x14ac:dyDescent="0.25">
      <c r="C11" s="105" t="s">
        <v>124</v>
      </c>
      <c r="D11" s="105"/>
      <c r="E11" s="105"/>
      <c r="F11" s="105"/>
      <c r="G11" s="105"/>
      <c r="H11" s="105"/>
      <c r="I11" s="105"/>
      <c r="J11" s="105"/>
      <c r="K11" s="105"/>
      <c r="O11" s="83" t="s">
        <v>21</v>
      </c>
    </row>
    <row r="12" spans="1:15" x14ac:dyDescent="0.25">
      <c r="O12" s="83" t="s">
        <v>112</v>
      </c>
    </row>
    <row r="13" spans="1:15" ht="13.8" thickBot="1" x14ac:dyDescent="0.3"/>
    <row r="14" spans="1:15" ht="19.2" customHeight="1" thickTop="1" thickBot="1" x14ac:dyDescent="0.35">
      <c r="A14" s="106" t="s">
        <v>114</v>
      </c>
      <c r="B14" s="106"/>
      <c r="C14" s="107"/>
      <c r="D14" s="108" t="s">
        <v>112</v>
      </c>
      <c r="E14" s="108"/>
      <c r="F14" s="108"/>
      <c r="G14" s="108"/>
      <c r="H14" s="108"/>
      <c r="O14" s="83" t="s">
        <v>120</v>
      </c>
    </row>
    <row r="15" spans="1:15" ht="18" thickTop="1" x14ac:dyDescent="0.25">
      <c r="B15" s="84"/>
      <c r="C15" s="84"/>
      <c r="D15" s="85"/>
      <c r="E15" s="86"/>
      <c r="F15" s="85"/>
      <c r="G15" s="85"/>
      <c r="H15" s="85"/>
      <c r="O15" s="83" t="s">
        <v>115</v>
      </c>
    </row>
    <row r="16" spans="1:15" ht="31.2" customHeight="1" x14ac:dyDescent="0.25">
      <c r="B16" s="93" t="str">
        <f>IF(User_Select_Estimate_Type=O12,"Select Project Type here","")</f>
        <v>Select Project Type here</v>
      </c>
      <c r="C16" s="94"/>
      <c r="D16" s="95" t="s">
        <v>117</v>
      </c>
      <c r="E16" s="96"/>
      <c r="F16" s="96"/>
      <c r="G16" s="96"/>
      <c r="H16" s="97"/>
      <c r="O16" s="83" t="s">
        <v>116</v>
      </c>
    </row>
    <row r="17" spans="2:15" ht="12.6" customHeight="1" x14ac:dyDescent="0.3">
      <c r="B17" s="87"/>
      <c r="H17" s="92" t="s">
        <v>132</v>
      </c>
      <c r="I17" s="92"/>
      <c r="O17" s="83"/>
    </row>
    <row r="18" spans="2:15" ht="57.6" customHeight="1" x14ac:dyDescent="0.25">
      <c r="D18" s="98" t="str">
        <f>IF(Estimate_Logic_Path_Project=1,"Do not use this workbook for your data entry.  Please use the EXCEL workbook called ""FP Outline Baseline Development Project Questionaire"" available on www.totalmetrics.com","")</f>
        <v/>
      </c>
      <c r="E18" s="98"/>
      <c r="F18" s="98"/>
      <c r="G18" s="98"/>
      <c r="H18" s="98"/>
      <c r="O18" s="83" t="s">
        <v>117</v>
      </c>
    </row>
    <row r="19" spans="2:15" ht="8.4" customHeight="1" x14ac:dyDescent="0.25">
      <c r="D19" s="99"/>
      <c r="E19" s="99"/>
      <c r="F19" s="99"/>
      <c r="G19" s="99"/>
      <c r="H19" s="99"/>
      <c r="O19" s="83" t="s">
        <v>118</v>
      </c>
    </row>
    <row r="20" spans="2:15" ht="6.6" customHeight="1" x14ac:dyDescent="0.25">
      <c r="D20" s="100"/>
      <c r="E20" s="100"/>
      <c r="F20" s="100"/>
      <c r="G20" s="100"/>
      <c r="H20" s="100"/>
    </row>
    <row r="21" spans="2:15" ht="74.400000000000006" customHeight="1" x14ac:dyDescent="0.25">
      <c r="D21" s="101" t="str">
        <f>IF(Estimate_Logic_Path_Project=2,"Please complete a new Excel workbook for EVERY Application that is impacted by the Enhancement Project or Package Customisation","")</f>
        <v>Please complete a new Excel workbook for EVERY Application that is impacted by the Enhancement Project or Package Customisation</v>
      </c>
      <c r="E21" s="101"/>
      <c r="F21" s="101"/>
      <c r="G21" s="101"/>
      <c r="H21" s="101"/>
      <c r="O21" s="82">
        <f>IF(User_Select_Estimate_Type=O12,(IF(Project_Type=O18,2,(IF(Project_Type=O19,2,1)))),1)</f>
        <v>2</v>
      </c>
    </row>
    <row r="23" spans="2:15" x14ac:dyDescent="0.25">
      <c r="O23" s="82">
        <f>IF(User_Select_Estimate_Type=O11,1,0)</f>
        <v>0</v>
      </c>
    </row>
  </sheetData>
  <sheetProtection password="C7FC" sheet="1" objects="1" scenarios="1" selectLockedCells="1"/>
  <mergeCells count="12">
    <mergeCell ref="D21:H21"/>
    <mergeCell ref="C2:J4"/>
    <mergeCell ref="C5:K5"/>
    <mergeCell ref="C7:J9"/>
    <mergeCell ref="C11:K11"/>
    <mergeCell ref="A14:C14"/>
    <mergeCell ref="D14:H14"/>
    <mergeCell ref="B16:C16"/>
    <mergeCell ref="D16:H16"/>
    <mergeCell ref="H17:I17"/>
    <mergeCell ref="D18:H18"/>
    <mergeCell ref="D19:H20"/>
  </mergeCells>
  <conditionalFormatting sqref="O14">
    <cfRule type="cellIs" dxfId="88" priority="10" operator="equal">
      <formula>$O$14+$O$14</formula>
    </cfRule>
  </conditionalFormatting>
  <conditionalFormatting sqref="D21:H21">
    <cfRule type="expression" dxfId="87" priority="1">
      <formula>$D$14=$O$11</formula>
    </cfRule>
    <cfRule type="expression" dxfId="86" priority="7">
      <formula>"Project_Type=$O$18"</formula>
    </cfRule>
    <cfRule type="expression" dxfId="85" priority="8">
      <formula>Project_Type=$O$18</formula>
    </cfRule>
  </conditionalFormatting>
  <conditionalFormatting sqref="D16:H16">
    <cfRule type="expression" dxfId="84" priority="11">
      <formula>$D$14=$O$10</formula>
    </cfRule>
    <cfRule type="expression" dxfId="83" priority="12">
      <formula>$D$14=$O$11</formula>
    </cfRule>
    <cfRule type="expression" dxfId="82" priority="13">
      <formula>$D$14=$O$12</formula>
    </cfRule>
    <cfRule type="cellIs" dxfId="81" priority="14" operator="equal">
      <formula>#REF!</formula>
    </cfRule>
    <cfRule type="cellIs" dxfId="80" priority="15" operator="equal">
      <formula>$O$18</formula>
    </cfRule>
    <cfRule type="cellIs" dxfId="79" priority="16" operator="equal">
      <formula>$O$16</formula>
    </cfRule>
    <cfRule type="cellIs" dxfId="78" priority="17" operator="equal">
      <formula>$O$14</formula>
    </cfRule>
  </conditionalFormatting>
  <conditionalFormatting sqref="D18:H18">
    <cfRule type="expression" dxfId="77" priority="5">
      <formula>$O$21=2</formula>
    </cfRule>
    <cfRule type="expression" dxfId="76" priority="6">
      <formula>$O$21=1</formula>
    </cfRule>
  </conditionalFormatting>
  <conditionalFormatting sqref="H17:I17">
    <cfRule type="expression" dxfId="75" priority="2">
      <formula>$D$16="Select Project Type Here"</formula>
    </cfRule>
    <cfRule type="expression" dxfId="74" priority="3">
      <formula>$D$14="Select Estimate Type Here"</formula>
    </cfRule>
    <cfRule type="expression" dxfId="73" priority="4">
      <formula>$O$21=2</formula>
    </cfRule>
  </conditionalFormatting>
  <dataValidations xWindow="840" yWindow="661" count="3">
    <dataValidation allowBlank="1" showInputMessage="1" showErrorMessage="1" promptTitle="WARNING - USE other WORKBOOK" prompt="For Enhancement and Package Customisation projects please us the FP Outline Enhancement Questionnaire." sqref="D21:H21 D18:H18"/>
    <dataValidation type="list" allowBlank="1" showInputMessage="1" showErrorMessage="1" promptTitle="Select Project Type" prompt="A development or redevelopment project builds whole functional modules with very little change to existing functionality. Enhancements and Package customisation modify existing functionality." sqref="D16:H16">
      <formula1>$O$14:$O$19</formula1>
    </dataValidation>
    <dataValidation type="list" allowBlank="1" showInputMessage="1" showErrorMessage="1" promptTitle="Estimate Type" prompt="Type of Estimate being performed." sqref="D14:H14">
      <formula1>$O$10:$O$12</formula1>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DA99AC92-846F-4548-BB92-BF8D534D5BB3}">
            <xm:f>NOT(ISERROR(SEARCH($O$15,D16)))</xm:f>
            <xm:f>$O$15</xm:f>
            <x14: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x14:dxf>
          </x14:cfRule>
          <xm:sqref>D16:H16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23"/>
  <sheetViews>
    <sheetView showGridLines="0" topLeftCell="A2" workbookViewId="0">
      <selection activeCell="D16" sqref="D16:H16"/>
    </sheetView>
  </sheetViews>
  <sheetFormatPr defaultRowHeight="13.2" x14ac:dyDescent="0.25"/>
  <cols>
    <col min="1" max="1" width="12.77734375" customWidth="1"/>
    <col min="7" max="7" width="9.6640625" customWidth="1"/>
    <col min="8" max="8" width="11.44140625" customWidth="1"/>
    <col min="9" max="9" width="13" customWidth="1"/>
    <col min="10" max="10" width="16.33203125" customWidth="1"/>
    <col min="11" max="11" width="2.5546875" customWidth="1"/>
    <col min="12" max="12" width="8.88671875" customWidth="1"/>
    <col min="13" max="13" width="8.88671875" hidden="1" customWidth="1"/>
    <col min="14" max="14" width="22.44140625" hidden="1" customWidth="1"/>
    <col min="15" max="15" width="8.88671875" hidden="1" customWidth="1"/>
    <col min="16" max="16" width="24.5546875" hidden="1" customWidth="1"/>
  </cols>
  <sheetData>
    <row r="1" spans="1:15" ht="68.400000000000006" customHeight="1" thickBot="1" x14ac:dyDescent="0.45">
      <c r="B1" s="19"/>
      <c r="D1" s="19"/>
      <c r="E1" s="19"/>
      <c r="F1" s="19"/>
      <c r="G1" s="19"/>
      <c r="H1" s="19"/>
      <c r="I1" s="19"/>
      <c r="J1" s="19"/>
    </row>
    <row r="2" spans="1:15" ht="13.8" thickTop="1" x14ac:dyDescent="0.25">
      <c r="C2" s="102" t="s">
        <v>21</v>
      </c>
      <c r="D2" s="102"/>
      <c r="E2" s="102"/>
      <c r="F2" s="102"/>
      <c r="G2" s="102"/>
      <c r="H2" s="102"/>
      <c r="I2" s="102"/>
      <c r="J2" s="102"/>
    </row>
    <row r="3" spans="1:15" x14ac:dyDescent="0.25">
      <c r="C3" s="103"/>
      <c r="D3" s="103"/>
      <c r="E3" s="103"/>
      <c r="F3" s="103"/>
      <c r="G3" s="103"/>
      <c r="H3" s="103"/>
      <c r="I3" s="103"/>
      <c r="J3" s="103"/>
    </row>
    <row r="4" spans="1:15" ht="9" customHeight="1" thickBot="1" x14ac:dyDescent="0.3">
      <c r="C4" s="104"/>
      <c r="D4" s="104"/>
      <c r="E4" s="104"/>
      <c r="F4" s="104"/>
      <c r="G4" s="104"/>
      <c r="H4" s="104"/>
      <c r="I4" s="104"/>
      <c r="J4" s="104"/>
    </row>
    <row r="5" spans="1:15" ht="74.400000000000006" customHeight="1" thickTop="1" x14ac:dyDescent="0.25">
      <c r="C5" s="116" t="s">
        <v>113</v>
      </c>
      <c r="D5" s="116"/>
      <c r="E5" s="116"/>
      <c r="F5" s="116"/>
      <c r="G5" s="116"/>
      <c r="H5" s="116"/>
      <c r="I5" s="116"/>
      <c r="J5" s="116"/>
      <c r="K5" s="116"/>
    </row>
    <row r="6" spans="1:15" ht="13.8" thickBot="1" x14ac:dyDescent="0.3"/>
    <row r="7" spans="1:15" ht="13.8" thickTop="1" x14ac:dyDescent="0.25">
      <c r="C7" s="102" t="s">
        <v>112</v>
      </c>
      <c r="D7" s="102"/>
      <c r="E7" s="102"/>
      <c r="F7" s="102"/>
      <c r="G7" s="102"/>
      <c r="H7" s="102"/>
      <c r="I7" s="102"/>
      <c r="J7" s="102"/>
    </row>
    <row r="8" spans="1:15" x14ac:dyDescent="0.25">
      <c r="C8" s="103"/>
      <c r="D8" s="103"/>
      <c r="E8" s="103"/>
      <c r="F8" s="103"/>
      <c r="G8" s="103"/>
      <c r="H8" s="103"/>
      <c r="I8" s="103"/>
      <c r="J8" s="103"/>
    </row>
    <row r="9" spans="1:15" ht="2.4" customHeight="1" thickBot="1" x14ac:dyDescent="0.3">
      <c r="C9" s="104"/>
      <c r="D9" s="104"/>
      <c r="E9" s="104"/>
      <c r="F9" s="104"/>
      <c r="G9" s="104"/>
      <c r="H9" s="104"/>
      <c r="I9" s="104"/>
      <c r="J9" s="104"/>
    </row>
    <row r="10" spans="1:15" ht="13.8" thickTop="1" x14ac:dyDescent="0.25">
      <c r="O10" s="15" t="s">
        <v>122</v>
      </c>
    </row>
    <row r="11" spans="1:15" ht="59.4" customHeight="1" x14ac:dyDescent="0.25">
      <c r="C11" s="116" t="s">
        <v>124</v>
      </c>
      <c r="D11" s="116"/>
      <c r="E11" s="116"/>
      <c r="F11" s="116"/>
      <c r="G11" s="116"/>
      <c r="H11" s="116"/>
      <c r="I11" s="116"/>
      <c r="J11" s="116"/>
      <c r="K11" s="116"/>
      <c r="O11" s="15" t="s">
        <v>21</v>
      </c>
    </row>
    <row r="12" spans="1:15" x14ac:dyDescent="0.25">
      <c r="O12" s="15" t="s">
        <v>112</v>
      </c>
    </row>
    <row r="13" spans="1:15" ht="13.8" thickBot="1" x14ac:dyDescent="0.3"/>
    <row r="14" spans="1:15" ht="19.2" customHeight="1" thickTop="1" thickBot="1" x14ac:dyDescent="0.35">
      <c r="A14" s="114" t="s">
        <v>114</v>
      </c>
      <c r="B14" s="114"/>
      <c r="C14" s="115"/>
      <c r="D14" s="108" t="s">
        <v>112</v>
      </c>
      <c r="E14" s="108"/>
      <c r="F14" s="108"/>
      <c r="G14" s="108"/>
      <c r="H14" s="108"/>
      <c r="O14" s="15" t="s">
        <v>120</v>
      </c>
    </row>
    <row r="15" spans="1:15" ht="18" thickTop="1" x14ac:dyDescent="0.25">
      <c r="B15" s="18"/>
      <c r="C15" s="18"/>
      <c r="D15" s="8"/>
      <c r="E15" s="9"/>
      <c r="F15" s="8"/>
      <c r="G15" s="8"/>
      <c r="H15" s="8"/>
      <c r="O15" s="15" t="s">
        <v>115</v>
      </c>
    </row>
    <row r="16" spans="1:15" ht="31.2" customHeight="1" x14ac:dyDescent="0.25">
      <c r="B16" s="112" t="str">
        <f>IF(User_Select_Estimate_Type=O12,"Select Project Type here","")</f>
        <v>Select Project Type here</v>
      </c>
      <c r="C16" s="113"/>
      <c r="D16" s="109" t="s">
        <v>117</v>
      </c>
      <c r="E16" s="110"/>
      <c r="F16" s="110"/>
      <c r="G16" s="110"/>
      <c r="H16" s="111"/>
      <c r="O16" s="15" t="s">
        <v>116</v>
      </c>
    </row>
    <row r="17" spans="2:15" s="23" customFormat="1" ht="28.8" customHeight="1" x14ac:dyDescent="0.3">
      <c r="B17" s="24"/>
      <c r="H17" s="92" t="s">
        <v>132</v>
      </c>
      <c r="I17" s="92"/>
    </row>
    <row r="18" spans="2:15" ht="57" customHeight="1" x14ac:dyDescent="0.25">
      <c r="D18" s="119" t="str">
        <f>IF(Estimate_Logic_Path=2,"Do not use this workbook for your data entry.  Please use the EXCEL workbook called ""FP Outline Enhancement Package Project Questionaire"" available on www.totalmetrics.com","")</f>
        <v>Do not use this workbook for your data entry.  Please use the EXCEL workbook called "FP Outline Enhancement Package Project Questionaire" available on www.totalmetrics.com</v>
      </c>
      <c r="E18" s="119"/>
      <c r="F18" s="119"/>
      <c r="G18" s="119"/>
      <c r="H18" s="119"/>
      <c r="O18" s="15" t="s">
        <v>117</v>
      </c>
    </row>
    <row r="19" spans="2:15" ht="8.4" customHeight="1" x14ac:dyDescent="0.25">
      <c r="D19" s="117"/>
      <c r="E19" s="117"/>
      <c r="F19" s="117"/>
      <c r="G19" s="117"/>
      <c r="H19" s="117"/>
      <c r="O19" s="15" t="s">
        <v>118</v>
      </c>
    </row>
    <row r="20" spans="2:15" x14ac:dyDescent="0.25">
      <c r="D20" s="118"/>
      <c r="E20" s="118"/>
      <c r="F20" s="118"/>
      <c r="G20" s="118"/>
      <c r="H20" s="118"/>
    </row>
    <row r="21" spans="2:15" ht="74.400000000000006" customHeight="1" x14ac:dyDescent="0.25">
      <c r="D21" s="101" t="str">
        <f>IF(Estimate_Logic_Path=2,"Please complete a new Excel workbook for EVERY Application that is impacted by the Enhancement Project or Package Customisation","")</f>
        <v>Please complete a new Excel workbook for EVERY Application that is impacted by the Enhancement Project or Package Customisation</v>
      </c>
      <c r="E21" s="101"/>
      <c r="F21" s="101"/>
      <c r="G21" s="101"/>
      <c r="H21" s="101"/>
      <c r="O21">
        <f>IF(User_Select_Estimate_Type=O12,(IF(Project_Type=O18,2,(IF(Project_Type=O19,2,1)))),1)</f>
        <v>2</v>
      </c>
    </row>
    <row r="23" spans="2:15" x14ac:dyDescent="0.25">
      <c r="O23">
        <f>IF(User_Select_Estimate_Type=O11,1,0)</f>
        <v>0</v>
      </c>
    </row>
  </sheetData>
  <sheetProtection password="C7FC" sheet="1" objects="1" scenarios="1" selectLockedCells="1"/>
  <mergeCells count="12">
    <mergeCell ref="D16:H16"/>
    <mergeCell ref="B16:C16"/>
    <mergeCell ref="A14:C14"/>
    <mergeCell ref="D21:H21"/>
    <mergeCell ref="C2:J4"/>
    <mergeCell ref="C5:K5"/>
    <mergeCell ref="C7:J9"/>
    <mergeCell ref="C11:K11"/>
    <mergeCell ref="D14:H14"/>
    <mergeCell ref="D19:H20"/>
    <mergeCell ref="D18:H18"/>
    <mergeCell ref="H17:I17"/>
  </mergeCells>
  <conditionalFormatting sqref="O14">
    <cfRule type="cellIs" dxfId="71" priority="25" operator="equal">
      <formula>$O$14+$O$14</formula>
    </cfRule>
  </conditionalFormatting>
  <conditionalFormatting sqref="D18:H18">
    <cfRule type="expression" dxfId="70" priority="6">
      <formula>$O$21=1</formula>
    </cfRule>
    <cfRule type="expression" dxfId="69" priority="7">
      <formula>$O$21=2</formula>
    </cfRule>
  </conditionalFormatting>
  <conditionalFormatting sqref="H17:I17">
    <cfRule type="expression" dxfId="68" priority="2">
      <formula>$D$16="Select Project Type Here"</formula>
    </cfRule>
    <cfRule type="expression" dxfId="67" priority="4">
      <formula>$D$14="Select Estimate Type Here"</formula>
    </cfRule>
    <cfRule type="expression" dxfId="66" priority="5">
      <formula>$O$21=2</formula>
    </cfRule>
  </conditionalFormatting>
  <conditionalFormatting sqref="D21:H21">
    <cfRule type="expression" dxfId="64" priority="115">
      <formula>$D$14=$O$11</formula>
    </cfRule>
    <cfRule type="expression" dxfId="63" priority="116">
      <formula>"Project_Type=$O$18"</formula>
    </cfRule>
    <cfRule type="expression" dxfId="62" priority="117">
      <formula>Project_Type=$O$18</formula>
    </cfRule>
  </conditionalFormatting>
  <conditionalFormatting sqref="D16:H16">
    <cfRule type="expression" dxfId="61" priority="118">
      <formula>$D$14=$O$10</formula>
    </cfRule>
    <cfRule type="expression" dxfId="60" priority="119">
      <formula>$D$14=$O$11</formula>
    </cfRule>
    <cfRule type="expression" dxfId="59" priority="120">
      <formula>$D$14=$O$12</formula>
    </cfRule>
    <cfRule type="cellIs" dxfId="58" priority="121" operator="equal">
      <formula>#REF!</formula>
    </cfRule>
    <cfRule type="cellIs" dxfId="57" priority="122" operator="equal">
      <formula>$O$18</formula>
    </cfRule>
    <cfRule type="cellIs" dxfId="56" priority="123" operator="equal">
      <formula>$O$16</formula>
    </cfRule>
    <cfRule type="cellIs" dxfId="55" priority="124" operator="equal">
      <formula>$O$14</formula>
    </cfRule>
  </conditionalFormatting>
  <dataValidations xWindow="802" yWindow="528" count="3">
    <dataValidation type="list" allowBlank="1" showInputMessage="1" showErrorMessage="1" promptTitle="Estimate Type" prompt="Type of Estimate being performed." sqref="D14:H14">
      <formula1>$O$10:$O$12</formula1>
    </dataValidation>
    <dataValidation allowBlank="1" showInputMessage="1" showErrorMessage="1" promptTitle="WARNING - USE other WORKBOOK" prompt="For Enhancement and Package Customisation projects please us the FP Outline Enhancement Questionnaire." sqref="D21:H21 D18:H18"/>
    <dataValidation type="list" allowBlank="1" showInputMessage="1" showErrorMessage="1" promptTitle="Select Project Type" prompt="A development or redevelopment project builds whole functional modules with very little change to existing functionality. Enhancements and Package customisation modify existing functionality." sqref="D16:H16">
      <formula1>$O$14:$O$19</formula1>
    </dataValidation>
  </dataValidations>
  <pageMargins left="0.7" right="0.7" top="0.75" bottom="0.75" header="0.3" footer="0.3"/>
  <pageSetup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24" operator="containsText" id="{D996A2ED-C20A-42C8-A9D1-E45C79B723FB}">
            <xm:f>NOT(ISERROR(SEARCH($O$15,D16)))</xm:f>
            <xm:f>$O$15</xm:f>
            <x14: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x14:dxf>
          </x14:cfRule>
          <xm:sqref>D16:H16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U20"/>
  <sheetViews>
    <sheetView showGridLines="0" zoomScale="75" zoomScaleNormal="75" zoomScaleSheetLayoutView="100" workbookViewId="0">
      <selection activeCell="C3" sqref="C3:E3"/>
    </sheetView>
  </sheetViews>
  <sheetFormatPr defaultRowHeight="15" x14ac:dyDescent="0.25"/>
  <cols>
    <col min="1" max="1" width="14.88671875" style="17" customWidth="1"/>
    <col min="2" max="2" width="13" style="2" customWidth="1"/>
    <col min="3" max="3" width="14.6640625" style="2" customWidth="1"/>
    <col min="4" max="4" width="12.6640625" style="1" customWidth="1"/>
    <col min="5" max="5" width="12.6640625" style="3" customWidth="1"/>
    <col min="6" max="6" width="13.88671875" style="3" customWidth="1"/>
    <col min="7" max="7" width="11.6640625" style="3" customWidth="1"/>
    <col min="8" max="8" width="0.44140625" style="3" customWidth="1"/>
    <col min="9" max="9" width="19.44140625" style="23" customWidth="1"/>
    <col min="10" max="10" width="14.44140625" style="4" customWidth="1"/>
    <col min="11" max="11" width="9.109375" style="4" customWidth="1"/>
    <col min="12" max="12" width="20.33203125" style="23" hidden="1" customWidth="1"/>
    <col min="13" max="18" width="8.88671875" style="23"/>
  </cols>
  <sheetData>
    <row r="1" spans="1:21" s="23" customFormat="1" ht="119.4" customHeight="1" thickBot="1" x14ac:dyDescent="0.45">
      <c r="A1" s="120" t="s">
        <v>97</v>
      </c>
      <c r="B1" s="120"/>
      <c r="C1" s="120"/>
      <c r="D1" s="120"/>
      <c r="E1" s="120"/>
      <c r="F1" s="120"/>
      <c r="G1" s="120"/>
      <c r="H1" s="120"/>
      <c r="I1" s="16"/>
      <c r="J1" s="4"/>
      <c r="K1" s="4"/>
    </row>
    <row r="2" spans="1:21" s="4" customFormat="1" ht="16.2" customHeight="1" thickTop="1" thickBot="1" x14ac:dyDescent="0.35">
      <c r="A2" s="7"/>
      <c r="B2" s="7"/>
      <c r="C2" s="8"/>
      <c r="D2" s="9"/>
      <c r="E2" s="8"/>
      <c r="F2" s="8"/>
      <c r="G2" s="8"/>
      <c r="H2" s="8"/>
      <c r="I2" s="5"/>
      <c r="J2" s="6"/>
      <c r="L2" s="23"/>
      <c r="M2" s="23"/>
      <c r="N2" s="23"/>
      <c r="O2" s="23"/>
      <c r="P2" s="23"/>
      <c r="Q2" s="23"/>
      <c r="R2" s="23"/>
      <c r="S2"/>
      <c r="T2"/>
      <c r="U2"/>
    </row>
    <row r="3" spans="1:21" s="4" customFormat="1" ht="16.2" customHeight="1" thickTop="1" thickBot="1" x14ac:dyDescent="0.35">
      <c r="A3" s="121" t="s">
        <v>16</v>
      </c>
      <c r="B3" s="122"/>
      <c r="C3" s="123"/>
      <c r="D3" s="123"/>
      <c r="E3" s="123"/>
      <c r="F3" s="25"/>
      <c r="G3" s="25"/>
      <c r="H3" s="8"/>
      <c r="I3" s="5"/>
      <c r="J3" s="6"/>
      <c r="L3" s="23"/>
      <c r="M3" s="23"/>
      <c r="N3" s="23"/>
      <c r="O3" s="23"/>
      <c r="P3" s="23"/>
      <c r="Q3" s="23"/>
      <c r="R3" s="23"/>
      <c r="S3"/>
      <c r="T3"/>
      <c r="U3"/>
    </row>
    <row r="4" spans="1:21" s="4" customFormat="1" ht="16.2" customHeight="1" thickTop="1" thickBot="1" x14ac:dyDescent="0.35">
      <c r="A4" s="8"/>
      <c r="B4" s="8"/>
      <c r="C4" s="25"/>
      <c r="D4" s="25"/>
      <c r="E4" s="25"/>
      <c r="F4" s="25"/>
      <c r="G4" s="25"/>
      <c r="H4" s="8"/>
      <c r="I4" s="5"/>
      <c r="J4" s="6"/>
      <c r="L4" s="23"/>
      <c r="M4" s="23"/>
      <c r="N4" s="23"/>
      <c r="O4" s="23"/>
      <c r="P4" s="23"/>
      <c r="Q4" s="23"/>
      <c r="R4" s="23"/>
      <c r="S4"/>
      <c r="T4"/>
      <c r="U4"/>
    </row>
    <row r="5" spans="1:21" s="4" customFormat="1" ht="16.2" customHeight="1" thickTop="1" thickBot="1" x14ac:dyDescent="0.35">
      <c r="A5" s="121" t="s">
        <v>6</v>
      </c>
      <c r="B5" s="122"/>
      <c r="C5" s="123"/>
      <c r="D5" s="123"/>
      <c r="E5" s="123"/>
      <c r="F5" s="28"/>
      <c r="G5" s="25"/>
      <c r="H5" s="8"/>
      <c r="I5" s="5"/>
      <c r="J5" s="10"/>
      <c r="L5" s="23"/>
      <c r="M5" s="23"/>
      <c r="N5" s="23"/>
      <c r="O5" s="23"/>
      <c r="P5" s="23"/>
      <c r="Q5" s="23"/>
      <c r="R5" s="23"/>
      <c r="S5"/>
      <c r="T5"/>
      <c r="U5"/>
    </row>
    <row r="6" spans="1:21" s="4" customFormat="1" ht="16.2" customHeight="1" thickTop="1" x14ac:dyDescent="0.3">
      <c r="A6" s="11"/>
      <c r="B6" s="12"/>
      <c r="C6" s="26"/>
      <c r="D6" s="27"/>
      <c r="E6" s="26"/>
      <c r="F6" s="25"/>
      <c r="G6" s="25"/>
      <c r="H6" s="8"/>
      <c r="I6" s="5"/>
      <c r="J6" s="6"/>
      <c r="L6" s="23"/>
      <c r="M6" s="23"/>
      <c r="N6" s="23"/>
      <c r="O6" s="23"/>
      <c r="P6" s="23"/>
      <c r="Q6" s="23"/>
      <c r="R6" s="23"/>
      <c r="S6"/>
      <c r="T6"/>
      <c r="U6"/>
    </row>
    <row r="7" spans="1:21" s="4" customFormat="1" ht="6" customHeight="1" thickBot="1" x14ac:dyDescent="0.35">
      <c r="A7" s="11"/>
      <c r="B7" s="12"/>
      <c r="C7" s="26"/>
      <c r="D7" s="27"/>
      <c r="E7" s="26"/>
      <c r="F7" s="25"/>
      <c r="G7" s="25"/>
      <c r="H7" s="8"/>
      <c r="I7" s="5"/>
      <c r="J7" s="6"/>
      <c r="L7" s="23"/>
      <c r="M7" s="23"/>
      <c r="N7" s="23"/>
      <c r="O7" s="23"/>
      <c r="P7" s="23"/>
      <c r="Q7" s="23"/>
      <c r="R7" s="23"/>
      <c r="S7"/>
      <c r="T7"/>
      <c r="U7"/>
    </row>
    <row r="8" spans="1:21" s="4" customFormat="1" ht="34.799999999999997" customHeight="1" thickTop="1" thickBot="1" x14ac:dyDescent="0.35">
      <c r="A8" s="121" t="s">
        <v>17</v>
      </c>
      <c r="B8" s="122"/>
      <c r="C8" s="124"/>
      <c r="D8" s="125"/>
      <c r="E8" s="126"/>
      <c r="F8" s="25"/>
      <c r="G8" s="25"/>
      <c r="H8" s="8"/>
      <c r="I8" s="5"/>
      <c r="J8" s="6"/>
      <c r="L8" s="23"/>
      <c r="M8" s="23"/>
      <c r="N8" s="23"/>
      <c r="O8" s="23"/>
      <c r="P8" s="23"/>
      <c r="Q8" s="23"/>
      <c r="R8" s="23"/>
      <c r="S8"/>
      <c r="T8"/>
      <c r="U8"/>
    </row>
    <row r="9" spans="1:21" s="4" customFormat="1" ht="16.2" customHeight="1" thickTop="1" thickBot="1" x14ac:dyDescent="0.35">
      <c r="A9" s="20"/>
      <c r="B9" s="21"/>
      <c r="C9" s="25"/>
      <c r="D9" s="25"/>
      <c r="E9" s="25"/>
      <c r="F9" s="25"/>
      <c r="G9" s="25"/>
      <c r="H9" s="8"/>
      <c r="I9" s="5"/>
      <c r="J9" s="6"/>
      <c r="L9" s="23"/>
      <c r="M9" s="23"/>
      <c r="N9" s="23"/>
      <c r="O9" s="23"/>
      <c r="P9" s="23"/>
      <c r="Q9" s="23"/>
      <c r="R9" s="23"/>
      <c r="S9"/>
      <c r="T9"/>
      <c r="U9"/>
    </row>
    <row r="10" spans="1:21" s="4" customFormat="1" ht="66.599999999999994" customHeight="1" thickTop="1" thickBot="1" x14ac:dyDescent="0.35">
      <c r="A10" s="121" t="s">
        <v>18</v>
      </c>
      <c r="B10" s="122"/>
      <c r="C10" s="124"/>
      <c r="D10" s="125"/>
      <c r="E10" s="125"/>
      <c r="F10" s="125"/>
      <c r="G10" s="126"/>
      <c r="H10" s="8"/>
      <c r="I10" s="5"/>
      <c r="J10" s="6"/>
      <c r="L10" s="23"/>
      <c r="M10" s="23"/>
      <c r="N10" s="23"/>
      <c r="O10" s="23"/>
      <c r="P10" s="23"/>
      <c r="Q10" s="23"/>
      <c r="R10" s="23"/>
      <c r="S10"/>
      <c r="T10"/>
      <c r="U10"/>
    </row>
    <row r="11" spans="1:21" s="4" customFormat="1" ht="16.2" customHeight="1" thickTop="1" thickBot="1" x14ac:dyDescent="0.35">
      <c r="A11" s="7"/>
      <c r="B11" s="7"/>
      <c r="C11" s="29"/>
      <c r="D11" s="30"/>
      <c r="E11" s="31"/>
      <c r="F11" s="25"/>
      <c r="G11" s="25"/>
      <c r="H11" s="8"/>
      <c r="I11" s="5"/>
      <c r="J11" s="6"/>
      <c r="L11" s="23"/>
      <c r="M11" s="23"/>
      <c r="N11" s="23"/>
      <c r="O11" s="23"/>
      <c r="P11" s="23"/>
      <c r="Q11" s="23"/>
      <c r="R11" s="23"/>
      <c r="S11"/>
      <c r="T11"/>
      <c r="U11"/>
    </row>
    <row r="12" spans="1:21" s="4" customFormat="1" ht="28.8" customHeight="1" thickTop="1" thickBot="1" x14ac:dyDescent="0.35">
      <c r="A12" s="130" t="s">
        <v>7</v>
      </c>
      <c r="B12" s="131"/>
      <c r="C12" s="124"/>
      <c r="D12" s="125"/>
      <c r="E12" s="125"/>
      <c r="F12" s="125"/>
      <c r="G12" s="126"/>
      <c r="H12" s="8"/>
      <c r="I12" s="5"/>
      <c r="J12" s="6"/>
      <c r="L12" s="23"/>
      <c r="M12" s="23"/>
      <c r="N12" s="23"/>
      <c r="O12" s="23"/>
      <c r="P12" s="23"/>
      <c r="Q12" s="23"/>
      <c r="R12" s="23"/>
      <c r="S12"/>
      <c r="T12"/>
      <c r="U12"/>
    </row>
    <row r="13" spans="1:21" s="4" customFormat="1" ht="16.2" customHeight="1" thickTop="1" thickBot="1" x14ac:dyDescent="0.35">
      <c r="A13" s="7"/>
      <c r="B13" s="7"/>
      <c r="C13" s="32"/>
      <c r="D13" s="30"/>
      <c r="E13" s="25"/>
      <c r="F13" s="25"/>
      <c r="G13" s="25"/>
      <c r="H13" s="8"/>
      <c r="I13" s="5"/>
      <c r="J13" s="6"/>
      <c r="L13" s="15" t="s">
        <v>119</v>
      </c>
      <c r="M13" s="23"/>
      <c r="N13" s="15"/>
      <c r="O13" s="23"/>
      <c r="P13" s="23"/>
      <c r="Q13" s="23"/>
      <c r="R13" s="23"/>
      <c r="S13"/>
      <c r="T13"/>
      <c r="U13"/>
    </row>
    <row r="14" spans="1:21" s="4" customFormat="1" ht="34.799999999999997" customHeight="1" thickTop="1" thickBot="1" x14ac:dyDescent="0.35">
      <c r="A14" s="127" t="s">
        <v>19</v>
      </c>
      <c r="B14" s="128"/>
      <c r="C14" s="132" t="str">
        <f>IF(User_Select_Estimate_Type='Step 1'!O11,L14,(IF(User_Select_Estimate_Type='Step 1'!O12,L13,"")))</f>
        <v>Size of Project</v>
      </c>
      <c r="D14" s="133"/>
      <c r="E14" s="133"/>
      <c r="F14" s="133"/>
      <c r="G14" s="134"/>
      <c r="H14" s="8"/>
      <c r="I14" s="5"/>
      <c r="J14" s="6"/>
      <c r="L14" s="15" t="s">
        <v>20</v>
      </c>
      <c r="M14" s="23"/>
      <c r="N14" s="15"/>
      <c r="O14" s="23"/>
      <c r="P14" s="23"/>
      <c r="Q14" s="23"/>
      <c r="R14" s="23"/>
      <c r="S14"/>
      <c r="T14"/>
      <c r="U14"/>
    </row>
    <row r="15" spans="1:21" s="4" customFormat="1" ht="16.2" customHeight="1" thickTop="1" thickBot="1" x14ac:dyDescent="0.35">
      <c r="A15" s="20"/>
      <c r="B15" s="20"/>
      <c r="C15" s="25"/>
      <c r="D15" s="33"/>
      <c r="E15" s="25"/>
      <c r="F15" s="25"/>
      <c r="G15" s="25"/>
      <c r="H15" s="8"/>
      <c r="I15" s="5"/>
      <c r="J15" s="6"/>
      <c r="L15" s="23"/>
      <c r="M15" s="23"/>
      <c r="N15" s="23"/>
      <c r="O15" s="23"/>
      <c r="P15" s="23"/>
      <c r="Q15" s="23"/>
      <c r="R15" s="23"/>
      <c r="S15"/>
      <c r="T15"/>
      <c r="U15"/>
    </row>
    <row r="16" spans="1:21" s="4" customFormat="1" ht="26.4" customHeight="1" thickBot="1" x14ac:dyDescent="0.3">
      <c r="A16" s="129" t="str">
        <f>IF(User_Select_Estimate_Type='Step 1'!O12,"Project Name ","")</f>
        <v xml:space="preserve">Project Name </v>
      </c>
      <c r="B16" s="129"/>
      <c r="C16" s="161"/>
      <c r="D16" s="162"/>
      <c r="E16" s="162"/>
      <c r="F16" s="162"/>
      <c r="G16" s="163"/>
      <c r="H16" s="13"/>
      <c r="K16" s="23"/>
      <c r="L16" s="23"/>
      <c r="M16" s="23"/>
      <c r="N16" s="23"/>
      <c r="O16" s="23"/>
      <c r="P16" s="23"/>
      <c r="Q16" s="23"/>
      <c r="R16" s="23"/>
      <c r="S16"/>
      <c r="T16"/>
    </row>
    <row r="17" spans="6:7" ht="16.2" customHeight="1" x14ac:dyDescent="0.25"/>
    <row r="18" spans="6:7" ht="16.2" customHeight="1" x14ac:dyDescent="0.3">
      <c r="F18" s="92" t="s">
        <v>134</v>
      </c>
      <c r="G18" s="92"/>
    </row>
    <row r="19" spans="6:7" ht="16.2" customHeight="1" x14ac:dyDescent="0.25"/>
    <row r="20" spans="6:7" ht="16.2" customHeight="1" x14ac:dyDescent="0.25"/>
  </sheetData>
  <sheetProtection password="C7FC" sheet="1" objects="1" scenarios="1" selectLockedCells="1"/>
  <mergeCells count="16">
    <mergeCell ref="F18:G18"/>
    <mergeCell ref="A1:H1"/>
    <mergeCell ref="A3:B3"/>
    <mergeCell ref="C3:E3"/>
    <mergeCell ref="C8:E8"/>
    <mergeCell ref="C10:G10"/>
    <mergeCell ref="A5:B5"/>
    <mergeCell ref="C5:E5"/>
    <mergeCell ref="C16:G16"/>
    <mergeCell ref="A14:B14"/>
    <mergeCell ref="A16:B16"/>
    <mergeCell ref="A8:B8"/>
    <mergeCell ref="A10:B10"/>
    <mergeCell ref="A12:B12"/>
    <mergeCell ref="C12:G12"/>
    <mergeCell ref="C14:G14"/>
  </mergeCells>
  <conditionalFormatting sqref="F18:G18">
    <cfRule type="expression" dxfId="54" priority="1">
      <formula>$C$12=""</formula>
    </cfRule>
  </conditionalFormatting>
  <conditionalFormatting sqref="C16:G16">
    <cfRule type="expression" dxfId="52" priority="125">
      <formula>"User_Select_Estimate_Type='Step 1'!O12"</formula>
    </cfRule>
  </conditionalFormatting>
  <dataValidations count="7">
    <dataValidation allowBlank="1" showInputMessage="1" showErrorMessage="1" promptTitle="Name of Software" prompt="Full name of software or project. Eg. Customer Information System or if it is a project then the name of the project. eg. CR122-FBT Enhancement" sqref="C12:E12"/>
    <dataValidation allowBlank="1" showInputMessage="1" showErrorMessage="1" promptTitle="OPTIONAL - Estimate Description" prompt="Optional field.  Enter relevant information about your Estimate" sqref="C10"/>
    <dataValidation allowBlank="1" showInputMessage="1" showErrorMessage="1" promptTitle="Name your Estimate " prompt="Use a name that allows you to recogise the Estimate later. eg. Planning Stage Estimate" sqref="C8"/>
    <dataValidation allowBlank="1" showInputMessage="1" showErrorMessage="1" promptTitle="Name of Your Organisation" prompt="Enter the full name of the organisation for which the software will be sized. This helps to identify your estimates.  If concerned about privacy,jJust enter &quot;my organisation&quot;." sqref="C5:E5"/>
    <dataValidation allowBlank="1" showInputMessage="1" showErrorMessage="1" promptTitle="Your Name" prompt="Enter the your name so you can identify your estimates within this account name" sqref="C3:E3"/>
    <dataValidation allowBlank="1" showInputMessage="1" showErrorMessage="1" promptTitle="Estimate Type" prompt="Type of Estimate being performed." sqref="C14:G14"/>
    <dataValidation allowBlank="1" showInputMessage="1" showErrorMessage="1" promptTitle="Project Name" prompt="Name of the Project you are estimating" sqref="C16:G16"/>
  </dataValidations>
  <pageMargins left="0.35" right="0.17" top="0.57791666666666663" bottom="0.39541666666666669" header="0.25" footer="0.21"/>
  <pageSetup paperSize="9"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E88B470E-D050-412A-879F-2616781636D7}">
            <xm:f>'Step 1'!$D$14="Select Estimate Type Here"</xm:f>
            <x14:dxf>
              <font>
                <color theme="0"/>
              </font>
              <fill>
                <patternFill patternType="none">
                  <bgColor auto="1"/>
                </patternFill>
              </fill>
              <border>
                <vertical/>
                <horizontal/>
              </border>
            </x14:dxf>
          </x14:cfRule>
          <xm:sqref>F18:G18</xm:sqref>
        </x14:conditionalFormatting>
        <x14:conditionalFormatting xmlns:xm="http://schemas.microsoft.com/office/excel/2006/main">
          <x14:cfRule type="expression" priority="126" id="{FA1F95F7-7515-4706-ADD8-E07139BEF0AF}">
            <xm:f>Project_Type='Step 1'!$O$16</xm:f>
            <x14:dxf>
              <font>
                <color theme="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x14:dxf>
          </x14:cfRule>
          <x14:cfRule type="expression" priority="127" id="{6D9D2678-B25A-484B-8084-CF6C8E4961D4}">
            <xm:f>Project_Type='Step 1'!$O$18</xm:f>
            <x14:dxf>
              <font>
                <color theme="1"/>
              </font>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x14:dxf>
          </x14:cfRule>
          <x14:cfRule type="expression" priority="128" id="{F1B943CF-A1B8-4A80-B557-06267E976DB2}">
            <xm:f>Project_Type='Step 1'!#REF!</xm:f>
            <x14:dxf>
              <fill>
                <gradientFill degree="270">
                  <stop position="0">
                    <color theme="0"/>
                  </stop>
                  <stop position="1">
                    <color theme="4"/>
                  </stop>
                </gradientFill>
              </fill>
              <border>
                <left style="thin">
                  <color theme="3" tint="-0.24994659260841701"/>
                </left>
                <right style="thin">
                  <color theme="3" tint="-0.24994659260841701"/>
                </right>
                <top style="thin">
                  <color theme="3" tint="-0.24994659260841701"/>
                </top>
                <bottom style="thin">
                  <color theme="3" tint="-0.24994659260841701"/>
                </bottom>
                <vertical/>
                <horizontal/>
              </border>
            </x14:dxf>
          </x14:cfRule>
          <x14:cfRule type="expression" priority="129" id="{C7E28AE3-75D2-4A08-93A4-3E694956B338}">
            <xm:f>'Step 1 Project'!$O$23=1</xm:f>
            <x14:dxf>
              <font>
                <color theme="0"/>
              </font>
              <fill>
                <patternFill patternType="none">
                  <bgColor auto="1"/>
                </patternFill>
              </fill>
              <border>
                <left/>
                <right/>
                <top/>
                <bottom/>
                <vertical/>
                <horizontal/>
              </border>
            </x14:dxf>
          </x14:cfRule>
          <x14:cfRule type="containsText" priority="130" operator="containsText" id="{CA0355E9-59A0-4C0A-BADE-AA166B5D3BCE}">
            <xm:f>NOT(ISERROR(SEARCH($O$15,C16)))</xm:f>
            <xm:f>$O$15</xm:f>
            <x14:dxf>
              <fill>
                <gradientFill degree="270">
                  <stop position="0">
                    <color theme="0"/>
                  </stop>
                  <stop position="1">
                    <color theme="4"/>
                  </stop>
                </gradientFill>
              </fill>
              <border>
                <left style="thin">
                  <color auto="1"/>
                </left>
                <right style="thin">
                  <color auto="1"/>
                </right>
                <top style="thin">
                  <color auto="1"/>
                </top>
                <bottom style="thin">
                  <color auto="1"/>
                </bottom>
                <vertical/>
                <horizontal/>
              </border>
            </x14:dxf>
          </x14:cfRule>
          <xm:sqref>C16:G16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17"/>
  <sheetViews>
    <sheetView showGridLines="0" zoomScale="75" zoomScaleNormal="75" zoomScaleSheetLayoutView="100" workbookViewId="0">
      <selection activeCell="H3" sqref="H3:I3"/>
    </sheetView>
  </sheetViews>
  <sheetFormatPr defaultRowHeight="15" x14ac:dyDescent="0.25"/>
  <cols>
    <col min="1" max="1" width="10.33203125" style="2" customWidth="1"/>
    <col min="2" max="2" width="14.6640625" style="2" customWidth="1"/>
    <col min="3" max="3" width="12.6640625" style="1" customWidth="1"/>
    <col min="4" max="4" width="12.6640625" style="14" customWidth="1"/>
    <col min="5" max="5" width="13.88671875" style="14" customWidth="1"/>
    <col min="6" max="6" width="11.6640625" style="14" customWidth="1"/>
    <col min="7" max="7" width="12.33203125" style="14" customWidth="1"/>
    <col min="8" max="8" width="19.44140625" style="23" customWidth="1"/>
    <col min="9" max="9" width="14.44140625" style="4" customWidth="1"/>
    <col min="10" max="10" width="9.109375" style="4" customWidth="1"/>
    <col min="11" max="11" width="36.88671875" style="23" hidden="1" customWidth="1"/>
    <col min="12" max="13" width="0" style="23" hidden="1" customWidth="1"/>
    <col min="14" max="15" width="8.88671875" style="23"/>
  </cols>
  <sheetData>
    <row r="1" spans="1:20" s="23" customFormat="1" ht="199.2" customHeight="1" thickBot="1" x14ac:dyDescent="0.45">
      <c r="A1" s="120" t="s">
        <v>109</v>
      </c>
      <c r="B1" s="120"/>
      <c r="C1" s="120"/>
      <c r="D1" s="120"/>
      <c r="E1" s="120"/>
      <c r="F1" s="120"/>
      <c r="G1" s="120"/>
      <c r="H1" s="16"/>
      <c r="I1" s="4"/>
      <c r="J1" s="4"/>
      <c r="N1" s="15"/>
    </row>
    <row r="2" spans="1:20" s="4" customFormat="1" ht="131.4" customHeight="1" thickTop="1" thickBot="1" x14ac:dyDescent="0.3">
      <c r="B2" s="135" t="s">
        <v>99</v>
      </c>
      <c r="C2" s="136"/>
      <c r="D2" s="136"/>
      <c r="E2" s="136"/>
      <c r="F2" s="136"/>
      <c r="G2" s="136"/>
      <c r="H2" s="136"/>
      <c r="I2" s="137"/>
      <c r="P2" s="23"/>
      <c r="Q2" s="23"/>
      <c r="R2" s="23"/>
      <c r="S2" s="23"/>
      <c r="T2" s="23"/>
    </row>
    <row r="3" spans="1:20" s="4" customFormat="1" ht="34.799999999999997" customHeight="1" thickTop="1" x14ac:dyDescent="0.3">
      <c r="H3" s="92" t="s">
        <v>133</v>
      </c>
      <c r="I3" s="92"/>
      <c r="P3" s="23"/>
      <c r="Q3" s="23"/>
      <c r="R3" s="23"/>
      <c r="S3" s="23"/>
      <c r="T3" s="23"/>
    </row>
    <row r="4" spans="1:20" ht="22.8" customHeight="1" x14ac:dyDescent="0.25">
      <c r="H4" s="4"/>
      <c r="K4" s="23" t="s">
        <v>36</v>
      </c>
      <c r="M4" s="15" t="s">
        <v>72</v>
      </c>
      <c r="P4" s="2"/>
    </row>
    <row r="5" spans="1:20" x14ac:dyDescent="0.25">
      <c r="K5" s="23" t="s">
        <v>37</v>
      </c>
      <c r="M5" s="15" t="s">
        <v>73</v>
      </c>
    </row>
    <row r="6" spans="1:20" x14ac:dyDescent="0.25">
      <c r="K6" s="23" t="s">
        <v>38</v>
      </c>
      <c r="M6" s="15" t="s">
        <v>74</v>
      </c>
    </row>
    <row r="7" spans="1:20" x14ac:dyDescent="0.25">
      <c r="K7" s="23" t="s">
        <v>39</v>
      </c>
      <c r="M7" s="15" t="s">
        <v>75</v>
      </c>
    </row>
    <row r="8" spans="1:20" x14ac:dyDescent="0.25">
      <c r="K8" s="23" t="s">
        <v>40</v>
      </c>
      <c r="M8" s="15" t="s">
        <v>2</v>
      </c>
    </row>
    <row r="9" spans="1:20" x14ac:dyDescent="0.25">
      <c r="H9" s="4"/>
      <c r="K9" s="23" t="s">
        <v>41</v>
      </c>
    </row>
    <row r="10" spans="1:20" x14ac:dyDescent="0.25">
      <c r="K10" s="23" t="s">
        <v>42</v>
      </c>
      <c r="M10" s="15" t="s">
        <v>77</v>
      </c>
    </row>
    <row r="11" spans="1:20" x14ac:dyDescent="0.25">
      <c r="K11" s="23" t="s">
        <v>43</v>
      </c>
      <c r="M11" s="15" t="s">
        <v>78</v>
      </c>
    </row>
    <row r="12" spans="1:20" x14ac:dyDescent="0.25">
      <c r="K12" s="23" t="s">
        <v>44</v>
      </c>
      <c r="M12" s="15" t="s">
        <v>79</v>
      </c>
    </row>
    <row r="13" spans="1:20" x14ac:dyDescent="0.25">
      <c r="K13" s="23" t="s">
        <v>45</v>
      </c>
      <c r="M13" s="15" t="s">
        <v>80</v>
      </c>
    </row>
    <row r="14" spans="1:20" x14ac:dyDescent="0.25">
      <c r="K14" s="23" t="s">
        <v>46</v>
      </c>
      <c r="M14" s="15" t="s">
        <v>81</v>
      </c>
    </row>
    <row r="15" spans="1:20" x14ac:dyDescent="0.25">
      <c r="K15" s="23" t="s">
        <v>47</v>
      </c>
    </row>
    <row r="16" spans="1:20" x14ac:dyDescent="0.25">
      <c r="K16" s="23" t="s">
        <v>48</v>
      </c>
      <c r="M16" s="15" t="s">
        <v>1</v>
      </c>
    </row>
    <row r="17" spans="13:13" x14ac:dyDescent="0.25">
      <c r="M17" s="15" t="s">
        <v>0</v>
      </c>
    </row>
  </sheetData>
  <sheetProtection password="C7FC" sheet="1" objects="1" scenarios="1" selectLockedCells="1"/>
  <mergeCells count="3">
    <mergeCell ref="B2:I2"/>
    <mergeCell ref="A1:G1"/>
    <mergeCell ref="H3:I3"/>
  </mergeCell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5" max="16383" man="1"/>
  </rowBreaks>
  <colBreaks count="1" manualBreakCount="1">
    <brk id="13" max="1048575" man="1"/>
  </colBreaks>
  <drawing r:id="rId2"/>
  <legacyDrawing r:id="rId3"/>
  <controls>
    <mc:AlternateContent xmlns:mc="http://schemas.openxmlformats.org/markup-compatibility/2006">
      <mc:Choice Requires="x14">
        <control shapeId="12289" r:id="rId4" name="Control 1">
          <controlPr defaultSize="0" r:id="rId5">
            <anchor moveWithCells="1">
              <from>
                <xdr:col>0</xdr:col>
                <xdr:colOff>0</xdr:colOff>
                <xdr:row>3</xdr:row>
                <xdr:rowOff>0</xdr:rowOff>
              </from>
              <to>
                <xdr:col>0</xdr:col>
                <xdr:colOff>228600</xdr:colOff>
                <xdr:row>3</xdr:row>
                <xdr:rowOff>220980</xdr:rowOff>
              </to>
            </anchor>
          </controlPr>
        </control>
      </mc:Choice>
      <mc:Fallback>
        <control shapeId="12289" r:id="rId4" name="Control 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33"/>
  <sheetViews>
    <sheetView showGridLines="0" zoomScale="75" zoomScaleNormal="75" zoomScaleSheetLayoutView="100" workbookViewId="0">
      <selection activeCell="D4" sqref="D4:H4"/>
    </sheetView>
  </sheetViews>
  <sheetFormatPr defaultRowHeight="15" x14ac:dyDescent="0.25"/>
  <cols>
    <col min="1" max="1" width="8.88671875" style="34"/>
    <col min="2" max="2" width="14.88671875" style="50" customWidth="1"/>
    <col min="3" max="3" width="26.33203125" style="29" customWidth="1"/>
    <col min="4" max="4" width="14.6640625" style="29" customWidth="1"/>
    <col min="5" max="5" width="12.6640625" style="30" customWidth="1"/>
    <col min="6" max="6" width="12.6640625" style="31" customWidth="1"/>
    <col min="7" max="7" width="13.88671875" style="31" customWidth="1"/>
    <col min="8" max="8" width="11.6640625" style="31" customWidth="1"/>
    <col min="9" max="9" width="12.33203125" style="31" customWidth="1"/>
    <col min="10" max="10" width="19.44140625" style="34" customWidth="1"/>
    <col min="11" max="11" width="14.44140625" style="36" hidden="1" customWidth="1"/>
    <col min="12" max="12" width="9.109375" style="36" hidden="1" customWidth="1"/>
    <col min="13" max="13" width="36.88671875" style="34" hidden="1" customWidth="1"/>
    <col min="14" max="14" width="8.88671875" style="34" hidden="1" customWidth="1"/>
    <col min="15" max="15" width="22.6640625" style="34" hidden="1" customWidth="1"/>
    <col min="16" max="16" width="0" style="34" hidden="1" customWidth="1"/>
    <col min="17" max="22" width="8.88671875" style="34"/>
  </cols>
  <sheetData>
    <row r="1" spans="1:24" s="23" customFormat="1" ht="223.2" customHeight="1" thickBot="1" x14ac:dyDescent="0.45">
      <c r="A1" s="34"/>
      <c r="B1" s="141" t="s">
        <v>98</v>
      </c>
      <c r="C1" s="141"/>
      <c r="D1" s="141"/>
      <c r="E1" s="141"/>
      <c r="F1" s="141"/>
      <c r="G1" s="141"/>
      <c r="H1" s="141"/>
      <c r="I1" s="141"/>
      <c r="J1" s="35"/>
      <c r="K1" s="36"/>
      <c r="L1" s="36"/>
      <c r="M1" s="34"/>
      <c r="N1" s="34"/>
      <c r="O1" s="34"/>
      <c r="P1" s="34"/>
      <c r="Q1" s="34"/>
      <c r="R1" s="34"/>
      <c r="S1" s="34"/>
      <c r="T1" s="34"/>
      <c r="U1" s="34"/>
      <c r="V1" s="34"/>
    </row>
    <row r="2" spans="1:24" s="4" customFormat="1" ht="109.2" customHeight="1" thickTop="1" thickBot="1" x14ac:dyDescent="0.35">
      <c r="A2" s="36"/>
      <c r="B2" s="142" t="s">
        <v>100</v>
      </c>
      <c r="C2" s="143"/>
      <c r="D2" s="143"/>
      <c r="E2" s="143"/>
      <c r="F2" s="143"/>
      <c r="G2" s="143"/>
      <c r="H2" s="143"/>
      <c r="I2" s="144"/>
      <c r="J2" s="37"/>
      <c r="K2" s="38"/>
      <c r="L2" s="36"/>
      <c r="M2" s="34"/>
      <c r="N2" s="34"/>
      <c r="O2" s="34"/>
      <c r="P2" s="34"/>
      <c r="Q2" s="34"/>
      <c r="R2" s="34"/>
      <c r="S2" s="34"/>
      <c r="T2" s="34"/>
      <c r="U2" s="34"/>
      <c r="V2" s="34"/>
    </row>
    <row r="3" spans="1:24" s="4" customFormat="1" ht="7.2" customHeight="1" thickTop="1" thickBot="1" x14ac:dyDescent="0.35">
      <c r="A3" s="36"/>
      <c r="B3" s="32"/>
      <c r="C3" s="32"/>
      <c r="D3" s="25"/>
      <c r="E3" s="33"/>
      <c r="F3" s="25"/>
      <c r="G3" s="25"/>
      <c r="H3" s="25"/>
      <c r="I3" s="25"/>
      <c r="J3" s="37"/>
      <c r="K3" s="38"/>
      <c r="L3" s="36"/>
      <c r="M3" s="34" t="s">
        <v>22</v>
      </c>
      <c r="N3" s="39" t="s">
        <v>3</v>
      </c>
      <c r="O3" s="39" t="s">
        <v>57</v>
      </c>
      <c r="P3" s="34"/>
      <c r="Q3" s="34"/>
      <c r="R3" s="34"/>
      <c r="S3" s="34"/>
      <c r="T3" s="34"/>
      <c r="U3" s="34"/>
      <c r="V3" s="34"/>
    </row>
    <row r="4" spans="1:24" s="4" customFormat="1" ht="29.4" customHeight="1" thickTop="1" thickBot="1" x14ac:dyDescent="0.35">
      <c r="A4" s="40">
        <v>1</v>
      </c>
      <c r="B4" s="138" t="s">
        <v>55</v>
      </c>
      <c r="C4" s="139"/>
      <c r="D4" s="145"/>
      <c r="E4" s="145"/>
      <c r="F4" s="145"/>
      <c r="G4" s="145"/>
      <c r="H4" s="145"/>
      <c r="I4" s="41"/>
      <c r="J4" s="42"/>
      <c r="K4" s="38"/>
      <c r="L4" s="36"/>
      <c r="M4" s="34" t="s">
        <v>23</v>
      </c>
      <c r="N4" s="39" t="s">
        <v>4</v>
      </c>
      <c r="O4" s="39" t="s">
        <v>58</v>
      </c>
      <c r="P4" s="39" t="s">
        <v>146</v>
      </c>
      <c r="Q4" s="34"/>
      <c r="R4" s="34"/>
      <c r="S4" s="34"/>
      <c r="T4" s="34"/>
      <c r="U4" s="34"/>
      <c r="V4" s="34"/>
    </row>
    <row r="5" spans="1:24" s="4" customFormat="1" ht="16.2" customHeight="1" thickTop="1" thickBot="1" x14ac:dyDescent="0.35">
      <c r="A5" s="40"/>
      <c r="B5" s="43"/>
      <c r="C5" s="43"/>
      <c r="D5" s="43"/>
      <c r="E5" s="43"/>
      <c r="F5" s="41"/>
      <c r="G5" s="41"/>
      <c r="H5" s="41"/>
      <c r="I5" s="41"/>
      <c r="J5" s="42"/>
      <c r="K5" s="38"/>
      <c r="L5" s="36"/>
      <c r="M5" s="34" t="s">
        <v>24</v>
      </c>
      <c r="N5" s="39" t="s">
        <v>49</v>
      </c>
      <c r="O5" s="39" t="s">
        <v>59</v>
      </c>
      <c r="P5" s="52" t="s">
        <v>147</v>
      </c>
      <c r="Q5" s="34"/>
      <c r="R5" s="34"/>
      <c r="S5" s="34"/>
      <c r="T5" s="34"/>
      <c r="U5" s="34"/>
      <c r="V5" s="34"/>
    </row>
    <row r="6" spans="1:24" s="4" customFormat="1" ht="25.2" customHeight="1" thickTop="1" thickBot="1" x14ac:dyDescent="0.3">
      <c r="A6" s="40">
        <v>2</v>
      </c>
      <c r="B6" s="138" t="s">
        <v>54</v>
      </c>
      <c r="C6" s="139"/>
      <c r="D6" s="145"/>
      <c r="E6" s="145"/>
      <c r="F6" s="145"/>
      <c r="G6" s="145"/>
      <c r="H6" s="145"/>
      <c r="I6" s="42"/>
      <c r="J6" s="42"/>
      <c r="K6" s="34"/>
      <c r="L6" s="34"/>
      <c r="M6" s="34" t="s">
        <v>25</v>
      </c>
      <c r="N6" s="39" t="s">
        <v>51</v>
      </c>
      <c r="O6" s="39" t="s">
        <v>60</v>
      </c>
      <c r="P6" s="52" t="s">
        <v>148</v>
      </c>
      <c r="Q6" s="36"/>
      <c r="R6" s="36"/>
      <c r="S6" s="36"/>
      <c r="T6" s="36"/>
      <c r="U6" s="36"/>
      <c r="V6" s="36"/>
    </row>
    <row r="7" spans="1:24" s="4" customFormat="1" ht="16.2" customHeight="1" thickTop="1" thickBot="1" x14ac:dyDescent="0.3">
      <c r="A7" s="40"/>
      <c r="B7" s="41"/>
      <c r="C7" s="42"/>
      <c r="D7" s="44"/>
      <c r="E7" s="44"/>
      <c r="F7" s="42"/>
      <c r="G7" s="42"/>
      <c r="H7" s="42"/>
      <c r="I7" s="42"/>
      <c r="J7" s="42"/>
      <c r="K7" s="34"/>
      <c r="L7" s="34"/>
      <c r="M7" s="34" t="s">
        <v>26</v>
      </c>
      <c r="N7" s="39" t="s">
        <v>50</v>
      </c>
      <c r="O7" s="39" t="s">
        <v>61</v>
      </c>
      <c r="P7" s="81" t="s">
        <v>149</v>
      </c>
      <c r="Q7" s="36"/>
      <c r="R7" s="36"/>
      <c r="S7" s="36"/>
      <c r="T7" s="36"/>
      <c r="U7" s="36"/>
      <c r="V7" s="36"/>
    </row>
    <row r="8" spans="1:24" s="4" customFormat="1" ht="16.2" customHeight="1" thickTop="1" thickBot="1" x14ac:dyDescent="0.3">
      <c r="A8" s="40">
        <v>3</v>
      </c>
      <c r="B8" s="138" t="s">
        <v>145</v>
      </c>
      <c r="C8" s="139"/>
      <c r="D8" s="145"/>
      <c r="E8" s="145"/>
      <c r="F8" s="145"/>
      <c r="G8" s="145"/>
      <c r="H8" s="145"/>
      <c r="I8" s="42"/>
      <c r="J8" s="42"/>
      <c r="K8" s="34"/>
      <c r="L8" s="34"/>
      <c r="M8" s="34" t="s">
        <v>27</v>
      </c>
      <c r="N8" s="39" t="s">
        <v>52</v>
      </c>
      <c r="O8" s="39" t="s">
        <v>62</v>
      </c>
      <c r="P8" s="81" t="s">
        <v>150</v>
      </c>
      <c r="Q8" s="36"/>
      <c r="R8" s="36"/>
      <c r="S8" s="36"/>
      <c r="T8" s="36"/>
      <c r="U8" s="36"/>
      <c r="V8" s="36"/>
    </row>
    <row r="9" spans="1:24" s="4" customFormat="1" ht="16.2" customHeight="1" thickTop="1" thickBot="1" x14ac:dyDescent="0.3">
      <c r="A9" s="40"/>
      <c r="B9" s="41"/>
      <c r="C9" s="42"/>
      <c r="D9" s="44"/>
      <c r="E9" s="44"/>
      <c r="F9" s="42"/>
      <c r="G9" s="42"/>
      <c r="H9" s="42"/>
      <c r="I9" s="42"/>
      <c r="J9" s="42"/>
      <c r="K9" s="34"/>
      <c r="L9" s="34"/>
      <c r="M9" s="34" t="s">
        <v>28</v>
      </c>
      <c r="N9" s="34"/>
      <c r="O9" s="39" t="s">
        <v>63</v>
      </c>
      <c r="Q9" s="36"/>
      <c r="R9" s="36"/>
      <c r="S9" s="36"/>
      <c r="T9" s="36"/>
      <c r="U9" s="36"/>
      <c r="V9" s="36"/>
    </row>
    <row r="10" spans="1:24" s="4" customFormat="1" ht="16.2" customHeight="1" thickTop="1" thickBot="1" x14ac:dyDescent="0.35">
      <c r="A10" s="40">
        <v>4</v>
      </c>
      <c r="B10" s="138" t="s">
        <v>53</v>
      </c>
      <c r="C10" s="139"/>
      <c r="D10" s="145"/>
      <c r="E10" s="145"/>
      <c r="F10" s="145"/>
      <c r="G10" s="145"/>
      <c r="H10" s="145"/>
      <c r="I10" s="41"/>
      <c r="J10" s="42"/>
      <c r="K10" s="38"/>
      <c r="L10" s="36"/>
      <c r="M10" s="34" t="s">
        <v>29</v>
      </c>
      <c r="O10" s="39" t="s">
        <v>64</v>
      </c>
      <c r="P10" s="34"/>
      <c r="Q10" s="34"/>
      <c r="R10" s="34"/>
      <c r="S10" s="34"/>
      <c r="T10" s="34"/>
      <c r="U10" s="34"/>
      <c r="V10" s="34"/>
    </row>
    <row r="11" spans="1:24" s="4" customFormat="1" ht="16.2" customHeight="1" thickTop="1" thickBot="1" x14ac:dyDescent="0.3">
      <c r="A11" s="40"/>
      <c r="B11" s="45"/>
      <c r="C11" s="45"/>
      <c r="D11" s="45"/>
      <c r="E11" s="45"/>
      <c r="F11" s="45"/>
      <c r="G11" s="45"/>
      <c r="H11" s="45"/>
      <c r="I11" s="45"/>
      <c r="J11" s="45"/>
      <c r="K11" s="46"/>
      <c r="L11" s="36"/>
      <c r="M11" s="34" t="s">
        <v>30</v>
      </c>
      <c r="O11" s="39" t="s">
        <v>65</v>
      </c>
      <c r="P11" s="34"/>
      <c r="Q11" s="34"/>
      <c r="R11" s="34"/>
      <c r="S11" s="34"/>
      <c r="T11" s="34"/>
      <c r="U11" s="34"/>
      <c r="V11" s="34"/>
    </row>
    <row r="12" spans="1:24" s="4" customFormat="1" ht="34.799999999999997" customHeight="1" thickTop="1" thickBot="1" x14ac:dyDescent="0.3">
      <c r="A12" s="40">
        <v>5</v>
      </c>
      <c r="B12" s="138" t="s">
        <v>56</v>
      </c>
      <c r="C12" s="139"/>
      <c r="D12" s="145"/>
      <c r="E12" s="145"/>
      <c r="F12" s="145"/>
      <c r="G12" s="145"/>
      <c r="H12" s="145"/>
      <c r="I12" s="41"/>
      <c r="J12" s="42"/>
      <c r="K12" s="47"/>
      <c r="L12" s="48"/>
      <c r="M12" s="34" t="s">
        <v>31</v>
      </c>
      <c r="N12" s="36"/>
      <c r="O12" s="39" t="s">
        <v>66</v>
      </c>
      <c r="P12" s="36"/>
      <c r="Q12" s="34"/>
      <c r="R12" s="34"/>
      <c r="S12" s="34"/>
      <c r="T12" s="34"/>
      <c r="U12" s="34"/>
      <c r="V12" s="34"/>
      <c r="W12"/>
      <c r="X12"/>
    </row>
    <row r="13" spans="1:24" ht="16.2" customHeight="1" thickTop="1" thickBot="1" x14ac:dyDescent="0.3">
      <c r="A13" s="49"/>
      <c r="B13" s="43"/>
      <c r="C13" s="43"/>
      <c r="D13" s="43"/>
      <c r="E13" s="43"/>
      <c r="F13" s="41"/>
      <c r="G13" s="41"/>
      <c r="H13" s="41"/>
      <c r="I13" s="41"/>
      <c r="J13" s="42"/>
      <c r="M13" s="34" t="s">
        <v>32</v>
      </c>
      <c r="O13" s="39" t="s">
        <v>67</v>
      </c>
    </row>
    <row r="14" spans="1:24" ht="16.2" customHeight="1" thickTop="1" thickBot="1" x14ac:dyDescent="0.3">
      <c r="A14" s="49">
        <v>6</v>
      </c>
      <c r="B14" s="138" t="s">
        <v>76</v>
      </c>
      <c r="C14" s="139"/>
      <c r="D14" s="146"/>
      <c r="E14" s="147"/>
      <c r="F14" s="147"/>
      <c r="G14" s="147"/>
      <c r="H14" s="148"/>
      <c r="I14" s="41"/>
      <c r="J14" s="42"/>
      <c r="M14" s="34" t="s">
        <v>33</v>
      </c>
      <c r="O14" s="39" t="s">
        <v>68</v>
      </c>
    </row>
    <row r="15" spans="1:24" ht="16.2" customHeight="1" thickTop="1" thickBot="1" x14ac:dyDescent="0.3">
      <c r="A15" s="49"/>
      <c r="B15" s="43"/>
      <c r="C15" s="43"/>
      <c r="D15" s="43"/>
      <c r="E15" s="43"/>
      <c r="F15" s="41"/>
      <c r="G15" s="41"/>
      <c r="H15" s="41"/>
      <c r="I15" s="41"/>
      <c r="J15" s="42"/>
      <c r="M15" s="34" t="s">
        <v>34</v>
      </c>
      <c r="O15" s="39" t="s">
        <v>69</v>
      </c>
    </row>
    <row r="16" spans="1:24" ht="16.2" customHeight="1" thickTop="1" thickBot="1" x14ac:dyDescent="0.3">
      <c r="A16" s="49">
        <v>7</v>
      </c>
      <c r="B16" s="138" t="s">
        <v>82</v>
      </c>
      <c r="C16" s="139"/>
      <c r="D16" s="22"/>
      <c r="E16" s="41"/>
      <c r="F16" s="41"/>
      <c r="G16" s="41"/>
      <c r="H16" s="41"/>
      <c r="I16" s="41"/>
      <c r="J16" s="42"/>
      <c r="M16" s="34" t="s">
        <v>35</v>
      </c>
      <c r="O16" s="39" t="s">
        <v>70</v>
      </c>
    </row>
    <row r="17" spans="1:15" ht="16.2" thickTop="1" thickBot="1" x14ac:dyDescent="0.3">
      <c r="A17" s="49"/>
      <c r="M17" s="34" t="s">
        <v>36</v>
      </c>
      <c r="O17" s="39" t="s">
        <v>71</v>
      </c>
    </row>
    <row r="18" spans="1:15" ht="40.200000000000003" customHeight="1" thickTop="1" thickBot="1" x14ac:dyDescent="0.35">
      <c r="A18" s="49">
        <v>8</v>
      </c>
      <c r="B18" s="138" t="s">
        <v>8</v>
      </c>
      <c r="C18" s="139"/>
      <c r="D18" s="22"/>
      <c r="E18" s="31"/>
      <c r="F18" s="140" t="s">
        <v>135</v>
      </c>
      <c r="G18" s="140"/>
      <c r="M18" s="34" t="s">
        <v>37</v>
      </c>
      <c r="O18" s="39" t="s">
        <v>72</v>
      </c>
    </row>
    <row r="19" spans="1:15" ht="15.6" thickTop="1" x14ac:dyDescent="0.25">
      <c r="M19" s="34" t="s">
        <v>38</v>
      </c>
      <c r="O19" s="39" t="s">
        <v>73</v>
      </c>
    </row>
    <row r="20" spans="1:15" x14ac:dyDescent="0.25">
      <c r="M20" s="34" t="s">
        <v>39</v>
      </c>
      <c r="O20" s="39" t="s">
        <v>74</v>
      </c>
    </row>
    <row r="21" spans="1:15" x14ac:dyDescent="0.25">
      <c r="M21" s="34" t="s">
        <v>40</v>
      </c>
      <c r="O21" s="39" t="s">
        <v>75</v>
      </c>
    </row>
    <row r="22" spans="1:15" x14ac:dyDescent="0.25">
      <c r="M22" s="34" t="s">
        <v>41</v>
      </c>
      <c r="O22" s="39" t="s">
        <v>2</v>
      </c>
    </row>
    <row r="23" spans="1:15" x14ac:dyDescent="0.25">
      <c r="M23" s="34" t="s">
        <v>42</v>
      </c>
    </row>
    <row r="24" spans="1:15" x14ac:dyDescent="0.25">
      <c r="M24" s="34" t="s">
        <v>43</v>
      </c>
      <c r="O24" s="39" t="s">
        <v>77</v>
      </c>
    </row>
    <row r="25" spans="1:15" x14ac:dyDescent="0.25">
      <c r="M25" s="34" t="s">
        <v>44</v>
      </c>
      <c r="O25" s="39" t="s">
        <v>78</v>
      </c>
    </row>
    <row r="26" spans="1:15" x14ac:dyDescent="0.25">
      <c r="M26" s="34" t="s">
        <v>45</v>
      </c>
      <c r="O26" s="39" t="s">
        <v>79</v>
      </c>
    </row>
    <row r="27" spans="1:15" x14ac:dyDescent="0.25">
      <c r="M27" s="34" t="s">
        <v>46</v>
      </c>
      <c r="O27" s="39" t="s">
        <v>80</v>
      </c>
    </row>
    <row r="28" spans="1:15" x14ac:dyDescent="0.25">
      <c r="M28" s="34" t="s">
        <v>47</v>
      </c>
      <c r="O28" s="39" t="s">
        <v>81</v>
      </c>
    </row>
    <row r="32" spans="1:15" x14ac:dyDescent="0.25">
      <c r="M32" s="34" t="s">
        <v>48</v>
      </c>
      <c r="O32" s="39" t="s">
        <v>1</v>
      </c>
    </row>
    <row r="33" spans="15:15" x14ac:dyDescent="0.25">
      <c r="O33" s="39" t="s">
        <v>0</v>
      </c>
    </row>
  </sheetData>
  <sheetProtection password="C7FC" sheet="1" objects="1" scenarios="1" selectLockedCells="1"/>
  <mergeCells count="17">
    <mergeCell ref="D8:H8"/>
    <mergeCell ref="B8:C8"/>
    <mergeCell ref="F18:G18"/>
    <mergeCell ref="B1:I1"/>
    <mergeCell ref="B18:C18"/>
    <mergeCell ref="B10:C10"/>
    <mergeCell ref="B2:I2"/>
    <mergeCell ref="B6:C6"/>
    <mergeCell ref="D10:H10"/>
    <mergeCell ref="B14:C14"/>
    <mergeCell ref="D14:H14"/>
    <mergeCell ref="D12:H12"/>
    <mergeCell ref="B12:C12"/>
    <mergeCell ref="B4:C4"/>
    <mergeCell ref="D4:H4"/>
    <mergeCell ref="D6:H6"/>
    <mergeCell ref="B16:C16"/>
  </mergeCells>
  <conditionalFormatting sqref="D12">
    <cfRule type="cellIs" dxfId="46" priority="4" stopIfTrue="1" operator="between">
      <formula>"yes"</formula>
      <formula>"z"</formula>
    </cfRule>
  </conditionalFormatting>
  <dataValidations xWindow="568" yWindow="583" count="8">
    <dataValidation allowBlank="1" showInputMessage="1" showErrorMessage="1" promptTitle="Name of Software" prompt="Full name of software or project. Eg. Customer Information System or if it is a project then the name of the project. eg. CR122-FBT Enhancement" sqref="D4:F4"/>
    <dataValidation type="list" allowBlank="1" showInputMessage="1" showErrorMessage="1" promptTitle="Does the documentation exist?" prompt="Select from list - enter Yes, No " sqref="D16">
      <formula1>$O$32:$O$33</formula1>
    </dataValidation>
    <dataValidation type="list" allowBlank="1" showInputMessage="1" showErrorMessage="1" promptTitle="Are the attributes listed." prompt="Are the attributes listed against each table in the data model? Enter Yes or No " sqref="D18">
      <formula1>$O$32:$O$33</formula1>
    </dataValidation>
    <dataValidation type="list" allowBlank="1" showInputMessage="1" showErrorMessage="1" promptTitle="Type  Hardware used by Software" prompt="Describe the hardware platform used to run the software." sqref="D10:H10">
      <formula1>$N$3:$N$8</formula1>
    </dataValidation>
    <dataValidation type="list" allowBlank="1" showInputMessage="1" showErrorMessage="1" errorTitle="Select from List" error="Select Value from drop down list" promptTitle="Sophistication of the Language" prompt="Select appropriate level for the programming language used. ie. If the language is a '2nd' Generation language (eg. assembler) then it is a 2GL, 3rd generation (eg. Cobol, PL1, C) or 4th Generation (eg. Oracle, Powerbuilder)" sqref="D14:H14">
      <formula1>$O$24:$O$31</formula1>
    </dataValidation>
    <dataValidation type="list" allowBlank="1" showInputMessage="1" showErrorMessage="1" promptTitle="Name of Application Language" prompt="Enter the name of the language used to build the software eg. JAVA or C++ etc. If more than one language was used then name the one that was most used." sqref="D12:H12">
      <formula1>$O$3:$O$22</formula1>
    </dataValidation>
    <dataValidation type="list" allowBlank="1" showInputMessage="1" showErrorMessage="1" promptTitle="Type of Software" prompt="Select the Type of Software to be estimated" sqref="D6:H6">
      <formula1>$M$3:$M$32</formula1>
    </dataValidation>
    <dataValidation type="list" allowBlank="1" showInputMessage="1" showErrorMessage="1" promptTitle="How old is the software ?" prompt="How old is the existing application?" sqref="D8:H8">
      <formula1>$P$4:$P$8</formula1>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21" max="16383" man="1"/>
  </rowBreaks>
  <colBreaks count="2" manualBreakCount="2">
    <brk id="10" max="1048575" man="1"/>
    <brk id="1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15"/>
  <sheetViews>
    <sheetView showGridLines="0" zoomScale="75" zoomScaleNormal="75" zoomScaleSheetLayoutView="100" workbookViewId="0">
      <selection activeCell="D4" sqref="D4"/>
    </sheetView>
  </sheetViews>
  <sheetFormatPr defaultRowHeight="15" x14ac:dyDescent="0.25"/>
  <cols>
    <col min="1" max="1" width="8.88671875" style="34"/>
    <col min="2" max="2" width="14.88671875" style="50" customWidth="1"/>
    <col min="3" max="3" width="26.33203125" style="29" customWidth="1"/>
    <col min="4" max="4" width="17.6640625" style="71" customWidth="1"/>
    <col min="5" max="5" width="7.21875" style="30" customWidth="1"/>
    <col min="6" max="6" width="18.6640625" style="31" customWidth="1"/>
    <col min="7" max="7" width="15.6640625" style="31" customWidth="1"/>
    <col min="8" max="8" width="11.6640625" style="31" customWidth="1"/>
    <col min="9" max="9" width="12.33203125" style="31" customWidth="1"/>
    <col min="10" max="10" width="19.44140625" style="34" hidden="1" customWidth="1"/>
    <col min="11" max="11" width="6.109375" style="34" hidden="1" customWidth="1"/>
    <col min="12" max="12" width="14.44140625" style="36" hidden="1" customWidth="1"/>
    <col min="13" max="13" width="9.109375" style="36" customWidth="1"/>
    <col min="14" max="19" width="8.88671875" style="34"/>
  </cols>
  <sheetData>
    <row r="1" spans="1:20" ht="184.2" customHeight="1" thickBot="1" x14ac:dyDescent="0.45">
      <c r="B1" s="150" t="s">
        <v>96</v>
      </c>
      <c r="C1" s="150"/>
      <c r="D1" s="150"/>
      <c r="E1" s="150"/>
      <c r="F1" s="150"/>
      <c r="G1" s="150"/>
      <c r="H1" s="150"/>
      <c r="I1" s="150"/>
      <c r="J1" s="35"/>
      <c r="K1" s="35"/>
    </row>
    <row r="2" spans="1:20" s="4" customFormat="1" ht="120.6" customHeight="1" thickTop="1" thickBot="1" x14ac:dyDescent="0.35">
      <c r="A2" s="36"/>
      <c r="B2" s="142" t="s">
        <v>94</v>
      </c>
      <c r="C2" s="143"/>
      <c r="D2" s="143"/>
      <c r="E2" s="143"/>
      <c r="F2" s="143"/>
      <c r="G2" s="143"/>
      <c r="H2" s="143"/>
      <c r="I2" s="144"/>
      <c r="J2" s="37"/>
      <c r="K2" s="37"/>
      <c r="L2" s="51"/>
      <c r="M2" s="51"/>
      <c r="N2" s="36"/>
      <c r="O2" s="34"/>
      <c r="P2" s="34"/>
      <c r="Q2" s="34"/>
      <c r="R2" s="34"/>
      <c r="S2" s="36"/>
    </row>
    <row r="3" spans="1:20" s="4" customFormat="1" ht="37.799999999999997" customHeight="1" thickTop="1" thickBot="1" x14ac:dyDescent="0.35">
      <c r="A3" s="36"/>
      <c r="B3" s="32"/>
      <c r="C3" s="32"/>
      <c r="D3" s="65" t="s">
        <v>88</v>
      </c>
      <c r="E3" s="33"/>
      <c r="F3" s="25" t="s">
        <v>9</v>
      </c>
      <c r="G3" s="25" t="s">
        <v>10</v>
      </c>
      <c r="H3" s="25" t="s">
        <v>89</v>
      </c>
      <c r="I3" s="25" t="s">
        <v>90</v>
      </c>
      <c r="J3" s="37"/>
      <c r="K3" s="52" t="s">
        <v>0</v>
      </c>
      <c r="L3" s="51" t="s">
        <v>91</v>
      </c>
      <c r="M3" s="53"/>
      <c r="N3" s="36"/>
      <c r="O3" s="34"/>
      <c r="P3" s="34"/>
      <c r="Q3" s="34"/>
      <c r="R3" s="34"/>
      <c r="S3" s="36"/>
    </row>
    <row r="4" spans="1:20" s="4" customFormat="1" ht="39.6" customHeight="1" thickTop="1" thickBot="1" x14ac:dyDescent="0.3">
      <c r="A4" s="40">
        <v>1</v>
      </c>
      <c r="B4" s="138" t="s">
        <v>83</v>
      </c>
      <c r="C4" s="139"/>
      <c r="D4" s="73"/>
      <c r="E4" s="72" t="s">
        <v>87</v>
      </c>
      <c r="F4" s="73"/>
      <c r="G4" s="73"/>
      <c r="H4" s="73"/>
      <c r="I4" s="73"/>
      <c r="J4" s="36"/>
      <c r="K4" s="52" t="s">
        <v>1</v>
      </c>
      <c r="L4" s="52" t="s">
        <v>92</v>
      </c>
      <c r="M4" s="53"/>
      <c r="N4" s="36"/>
      <c r="O4" s="34"/>
      <c r="P4" s="34"/>
      <c r="Q4" s="34"/>
      <c r="R4" s="34"/>
      <c r="S4" s="36"/>
    </row>
    <row r="5" spans="1:20" s="4" customFormat="1" ht="16.2" customHeight="1" thickTop="1" thickBot="1" x14ac:dyDescent="0.35">
      <c r="A5" s="40"/>
      <c r="B5" s="43"/>
      <c r="C5" s="43"/>
      <c r="D5" s="66"/>
      <c r="E5" s="38"/>
      <c r="F5" s="33"/>
      <c r="G5" s="36"/>
      <c r="H5" s="36"/>
      <c r="I5" s="36"/>
      <c r="J5" s="36"/>
      <c r="K5" s="36"/>
      <c r="L5" s="64" t="s">
        <v>5</v>
      </c>
      <c r="M5" s="53"/>
      <c r="N5" s="36"/>
      <c r="O5" s="34"/>
      <c r="P5" s="34"/>
      <c r="Q5" s="34"/>
      <c r="R5" s="34"/>
      <c r="S5" s="36"/>
    </row>
    <row r="6" spans="1:20" s="4" customFormat="1" ht="45" customHeight="1" thickTop="1" thickBot="1" x14ac:dyDescent="0.3">
      <c r="A6" s="40">
        <v>2</v>
      </c>
      <c r="B6" s="138" t="s">
        <v>84</v>
      </c>
      <c r="C6" s="139"/>
      <c r="D6" s="73"/>
      <c r="E6" s="72" t="s">
        <v>87</v>
      </c>
      <c r="F6" s="73"/>
      <c r="G6" s="73"/>
      <c r="H6" s="73"/>
      <c r="I6" s="73"/>
      <c r="J6" s="36"/>
      <c r="K6" s="36"/>
      <c r="L6" s="55" t="s">
        <v>93</v>
      </c>
      <c r="M6" s="53"/>
      <c r="N6" s="36"/>
      <c r="O6" s="36"/>
      <c r="P6" s="36"/>
      <c r="Q6" s="36"/>
      <c r="R6" s="36"/>
      <c r="S6" s="36"/>
    </row>
    <row r="7" spans="1:20" s="4" customFormat="1" ht="16.2" customHeight="1" thickTop="1" thickBot="1" x14ac:dyDescent="0.35">
      <c r="A7" s="40"/>
      <c r="B7" s="41"/>
      <c r="C7" s="42"/>
      <c r="D7" s="67"/>
      <c r="E7" s="38"/>
      <c r="F7" s="33"/>
      <c r="G7" s="36"/>
      <c r="H7" s="36"/>
      <c r="I7" s="36"/>
      <c r="J7" s="36"/>
      <c r="K7" s="36"/>
      <c r="M7" s="53"/>
      <c r="N7" s="36"/>
      <c r="O7" s="36"/>
      <c r="P7" s="36"/>
      <c r="Q7" s="36"/>
      <c r="R7" s="36"/>
      <c r="S7" s="36"/>
    </row>
    <row r="8" spans="1:20" s="4" customFormat="1" ht="38.4" customHeight="1" thickTop="1" thickBot="1" x14ac:dyDescent="0.3">
      <c r="A8" s="40">
        <v>3</v>
      </c>
      <c r="B8" s="138" t="s">
        <v>85</v>
      </c>
      <c r="C8" s="139"/>
      <c r="D8" s="73"/>
      <c r="E8" s="72" t="s">
        <v>87</v>
      </c>
      <c r="F8" s="73"/>
      <c r="G8" s="73"/>
      <c r="H8" s="73"/>
      <c r="I8" s="73"/>
      <c r="J8" s="36"/>
      <c r="K8" s="36"/>
      <c r="M8" s="53"/>
      <c r="N8" s="36"/>
      <c r="O8" s="34"/>
      <c r="P8" s="34"/>
      <c r="Q8" s="34"/>
      <c r="R8" s="34"/>
      <c r="S8" s="36"/>
    </row>
    <row r="9" spans="1:20" s="4" customFormat="1" ht="16.2" customHeight="1" thickTop="1" thickBot="1" x14ac:dyDescent="0.35">
      <c r="A9" s="40"/>
      <c r="B9" s="45"/>
      <c r="C9" s="45"/>
      <c r="D9" s="68"/>
      <c r="E9" s="38"/>
      <c r="F9" s="33"/>
      <c r="G9" s="36"/>
      <c r="H9" s="34"/>
      <c r="I9" s="45"/>
      <c r="J9" s="36"/>
      <c r="K9" s="36"/>
      <c r="L9" s="36"/>
      <c r="M9" s="56"/>
      <c r="N9" s="36"/>
      <c r="O9" s="34"/>
      <c r="P9" s="34"/>
      <c r="Q9" s="34"/>
      <c r="R9" s="34"/>
      <c r="S9" s="36"/>
    </row>
    <row r="10" spans="1:20" s="4" customFormat="1" ht="34.799999999999997" customHeight="1" thickTop="1" thickBot="1" x14ac:dyDescent="0.3">
      <c r="A10" s="40">
        <v>4</v>
      </c>
      <c r="B10" s="138" t="s">
        <v>86</v>
      </c>
      <c r="C10" s="139"/>
      <c r="D10" s="73"/>
      <c r="E10" s="72" t="s">
        <v>87</v>
      </c>
      <c r="F10" s="73"/>
      <c r="G10" s="73"/>
      <c r="H10" s="73"/>
      <c r="I10" s="73"/>
      <c r="J10" s="36"/>
      <c r="K10" s="36"/>
      <c r="L10" s="36"/>
      <c r="M10" s="53"/>
      <c r="N10" s="36"/>
      <c r="O10" s="34"/>
      <c r="P10" s="34"/>
      <c r="Q10" s="34"/>
      <c r="R10" s="34"/>
      <c r="S10" s="34"/>
      <c r="T10"/>
    </row>
    <row r="11" spans="1:20" ht="16.2" customHeight="1" thickTop="1" thickBot="1" x14ac:dyDescent="0.3">
      <c r="A11" s="49"/>
      <c r="B11" s="43"/>
      <c r="C11" s="43"/>
      <c r="D11" s="66"/>
      <c r="E11" s="32"/>
      <c r="F11" s="33"/>
      <c r="H11" s="36"/>
      <c r="I11" s="42"/>
      <c r="M11" s="53"/>
      <c r="N11" s="36"/>
    </row>
    <row r="12" spans="1:20" ht="51.6" customHeight="1" thickTop="1" thickBot="1" x14ac:dyDescent="0.3">
      <c r="A12" s="49" t="str">
        <f>IF(Estimate_Logic_Path=1,"5","")</f>
        <v/>
      </c>
      <c r="B12" s="138" t="str">
        <f>IF(Estimate_Logic_Path=1," User Manual Documentation or Online Help Documentation - Number of Pages?","")</f>
        <v/>
      </c>
      <c r="C12" s="149"/>
      <c r="D12" s="74"/>
      <c r="E12" s="75" t="str">
        <f>IF(Estimate_Logic_Path=1,"or","")</f>
        <v/>
      </c>
      <c r="F12" s="76"/>
      <c r="G12" s="76"/>
      <c r="H12" s="77"/>
      <c r="I12" s="76"/>
      <c r="N12" s="36"/>
    </row>
    <row r="13" spans="1:20" ht="16.2" customHeight="1" thickTop="1" x14ac:dyDescent="0.3">
      <c r="A13" s="49"/>
      <c r="B13" s="43"/>
      <c r="C13" s="43"/>
      <c r="D13" s="69"/>
      <c r="E13" s="33"/>
      <c r="F13" s="25"/>
      <c r="G13" s="25"/>
      <c r="H13" s="25"/>
      <c r="I13" s="41"/>
      <c r="J13" s="42"/>
      <c r="K13" s="37"/>
    </row>
    <row r="14" spans="1:20" ht="16.2" customHeight="1" x14ac:dyDescent="0.3">
      <c r="A14" s="49"/>
      <c r="B14" s="58"/>
      <c r="C14" s="58"/>
      <c r="D14" s="70"/>
      <c r="E14" s="33"/>
      <c r="F14" s="25"/>
      <c r="G14" s="25"/>
      <c r="H14" s="140" t="s">
        <v>140</v>
      </c>
      <c r="I14" s="140"/>
      <c r="J14" s="42"/>
      <c r="K14" s="37"/>
    </row>
    <row r="15" spans="1:20" ht="40.200000000000003" customHeight="1" x14ac:dyDescent="0.25">
      <c r="A15" s="49"/>
      <c r="B15" s="58"/>
      <c r="C15" s="58"/>
      <c r="D15" s="70"/>
      <c r="E15" s="31"/>
    </row>
  </sheetData>
  <sheetProtection password="C7FC" sheet="1" objects="1" scenarios="1" selectLockedCells="1"/>
  <mergeCells count="8">
    <mergeCell ref="H14:I14"/>
    <mergeCell ref="B8:C8"/>
    <mergeCell ref="B10:C10"/>
    <mergeCell ref="B12:C12"/>
    <mergeCell ref="B1:I1"/>
    <mergeCell ref="B2:I2"/>
    <mergeCell ref="B4:C4"/>
    <mergeCell ref="B6:C6"/>
  </mergeCells>
  <conditionalFormatting sqref="D12">
    <cfRule type="expression" dxfId="45" priority="52">
      <formula>Estimate_Logic_Path=2</formula>
    </cfRule>
    <cfRule type="expression" dxfId="44" priority="53">
      <formula>Estimate_Logic_Path=1</formula>
    </cfRule>
    <cfRule type="expression" dxfId="43" priority="54">
      <formula>"User_Select_Estimate_Type='Step 1'!$O$11"</formula>
    </cfRule>
  </conditionalFormatting>
  <conditionalFormatting sqref="F12">
    <cfRule type="expression" dxfId="42" priority="13">
      <formula>Estimate_Logic_Path=2</formula>
    </cfRule>
    <cfRule type="expression" dxfId="41" priority="14">
      <formula>Estimate_Logic_Path=1</formula>
    </cfRule>
    <cfRule type="expression" dxfId="40" priority="15">
      <formula>"User_Select_Estimate_Type='Step 1'!$O$11"</formula>
    </cfRule>
  </conditionalFormatting>
  <conditionalFormatting sqref="G12">
    <cfRule type="expression" dxfId="39" priority="10">
      <formula>Estimate_Logic_Path=2</formula>
    </cfRule>
    <cfRule type="expression" dxfId="38" priority="11">
      <formula>Estimate_Logic_Path=1</formula>
    </cfRule>
    <cfRule type="expression" dxfId="37" priority="12">
      <formula>"User_Select_Estimate_Type='Step 1'!$O$11"</formula>
    </cfRule>
  </conditionalFormatting>
  <conditionalFormatting sqref="H12">
    <cfRule type="expression" dxfId="36" priority="7">
      <formula>Estimate_Logic_Path=2</formula>
    </cfRule>
    <cfRule type="expression" dxfId="35" priority="8">
      <formula>Estimate_Logic_Path=1</formula>
    </cfRule>
    <cfRule type="expression" dxfId="34" priority="9">
      <formula>"User_Select_Estimate_Type='Step 1'!$O$11"</formula>
    </cfRule>
  </conditionalFormatting>
  <conditionalFormatting sqref="I12">
    <cfRule type="expression" dxfId="33" priority="4">
      <formula>Estimate_Logic_Path=2</formula>
    </cfRule>
    <cfRule type="expression" dxfId="32" priority="5">
      <formula>Estimate_Logic_Path=1</formula>
    </cfRule>
    <cfRule type="expression" dxfId="31" priority="6">
      <formula>"User_Select_Estimate_Type='Step 1'!$O$11"</formula>
    </cfRule>
  </conditionalFormatting>
  <dataValidations count="4">
    <dataValidation type="list" allowBlank="1" showInputMessage="1" showErrorMessage="1" promptTitle="Is the documentation current?" prompt="Enter Yes or No" sqref="I12 I6 I8 I10">
      <formula1>$K$3:$K$4</formula1>
    </dataValidation>
    <dataValidation type="whole" allowBlank="1" showInputMessage="1" showErrorMessage="1" promptTitle="Number of Pages of Documentation" prompt="Please enter number of A4 single sided pages of documentation." sqref="F12:G12 D12 F8:G8 D8 F6:G6 D6 F4:G4 D4 F10:G10 D10">
      <formula1>1</formula1>
      <formula2>100000</formula2>
    </dataValidation>
    <dataValidation type="list" allowBlank="1" showInputMessage="1" showErrorMessage="1" promptTitle="Is the documentation current?" prompt="Enter Yes or No " sqref="I4">
      <formula1>$K$3:$K$4</formula1>
    </dataValidation>
    <dataValidation type="list" allowBlank="1" showInputMessage="1" showErrorMessage="1" promptTitle="Rate the quality of the document" prompt="Rate the quality of the documentation. Excellent would be awarded to documentation where every function was completely and accurately specified. Poor is for incomplete and high level specifications" sqref="H12 H10 H8 H6 H4">
      <formula1>$L$3:$L$6</formula1>
    </dataValidation>
  </dataValidations>
  <pageMargins left="0.35" right="0.17" top="0.57791666666666663" bottom="0.39541666666666669" header="0.25" footer="0.21"/>
  <pageSetup paperSize="9" scale="73" orientation="portrait" horizontalDpi="300" verticalDpi="360" r:id="rId1"/>
  <headerFooter alignWithMargins="0">
    <oddHeader>&amp;LVersion 3.3 Dec 2009&amp;C&amp;"Arial,Bold Italic"&amp;14
Functional Size - Data Collection Form&amp;R&amp;D&amp;T</oddHeader>
    <oddFooter>&amp;LCopyright
TOTAL METRICS - Commercial in Confidence
&amp;F&amp;CData Collection Forms 
&amp;R&amp;P
(C13 XCEL Spreadsheet)</oddFooter>
  </headerFooter>
  <rowBreaks count="1" manualBreakCount="1">
    <brk id="18" max="16383"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178</vt:i4>
      </vt:variant>
    </vt:vector>
  </HeadingPairs>
  <TitlesOfParts>
    <vt:vector size="195" baseType="lpstr">
      <vt:lpstr>HOME  Project </vt:lpstr>
      <vt:lpstr>HOME Baseline</vt:lpstr>
      <vt:lpstr>READ ME</vt:lpstr>
      <vt:lpstr>Step 1 Project</vt:lpstr>
      <vt:lpstr>Step 1</vt:lpstr>
      <vt:lpstr>Step 2</vt:lpstr>
      <vt:lpstr>Step 3.1</vt:lpstr>
      <vt:lpstr>Step 3.2</vt:lpstr>
      <vt:lpstr>Step 3.3.1 </vt:lpstr>
      <vt:lpstr>Step 3.3.2 </vt:lpstr>
      <vt:lpstr>Step 3.3.2 Impact</vt:lpstr>
      <vt:lpstr>Step 3.3.3 </vt:lpstr>
      <vt:lpstr>Step 3.3.4 </vt:lpstr>
      <vt:lpstr>Step 3.3.5  </vt:lpstr>
      <vt:lpstr>Sheet10</vt:lpstr>
      <vt:lpstr>Sheet12</vt:lpstr>
      <vt:lpstr>Sheet4</vt:lpstr>
      <vt:lpstr>A4_Pages_Functional_Spec</vt:lpstr>
      <vt:lpstr>A4_Pages_Other_Documentation</vt:lpstr>
      <vt:lpstr>A4_Pages_Physical_Design_Specifications</vt:lpstr>
      <vt:lpstr>A4_Pages_Requirement_Spec</vt:lpstr>
      <vt:lpstr>'Step 3.3.2 '!A4_Pages_User_Manual</vt:lpstr>
      <vt:lpstr>'Step 3.3.2 Impact'!A4_Pages_User_Manual</vt:lpstr>
      <vt:lpstr>A4_Pages_User_Manual</vt:lpstr>
      <vt:lpstr>'Step 3.2'!ApplicationName</vt:lpstr>
      <vt:lpstr>ApplicationName</vt:lpstr>
      <vt:lpstr>'Step 3.2'!ApplicationName_2</vt:lpstr>
      <vt:lpstr>ApplicationName_2</vt:lpstr>
      <vt:lpstr>'Step 3.3.1 '!attributes_listed</vt:lpstr>
      <vt:lpstr>'Step 3.3.2 '!attributes_listed</vt:lpstr>
      <vt:lpstr>'Step 3.3.3 '!attributes_listed</vt:lpstr>
      <vt:lpstr>'Step 3.3.4 '!attributes_listed</vt:lpstr>
      <vt:lpstr>attributes_listed</vt:lpstr>
      <vt:lpstr>'Step 1 Project'!Baseline</vt:lpstr>
      <vt:lpstr>Baseline</vt:lpstr>
      <vt:lpstr>Batch_Data_Entry_Transactions</vt:lpstr>
      <vt:lpstr>'Step 3.3.2 Impact'!Batch_Transactions</vt:lpstr>
      <vt:lpstr>Batch_Transactions</vt:lpstr>
      <vt:lpstr>Data_Entry_Transactions</vt:lpstr>
      <vt:lpstr>Effort_to_develop</vt:lpstr>
      <vt:lpstr>Enquiries</vt:lpstr>
      <vt:lpstr>Estimate_Description</vt:lpstr>
      <vt:lpstr>Estimate_Logic_Path</vt:lpstr>
      <vt:lpstr>'Step 1 Project'!Estimate_Logic_Path_Project</vt:lpstr>
      <vt:lpstr>Estimate_Name</vt:lpstr>
      <vt:lpstr>Estimate_Type</vt:lpstr>
      <vt:lpstr>External_Reference_Files</vt:lpstr>
      <vt:lpstr>Extract_Files</vt:lpstr>
      <vt:lpstr>Hardware_Description_Row_1</vt:lpstr>
      <vt:lpstr>Hardware_description_row_1_2</vt:lpstr>
      <vt:lpstr>Hardware_Description_row_1_3</vt:lpstr>
      <vt:lpstr>'Step 3.3.2 '!High_Batch_Data_Entry_Trans</vt:lpstr>
      <vt:lpstr>'Step 3.3.2 '!High_Batch_Transactions</vt:lpstr>
      <vt:lpstr>'Step 3.3.2 '!High_Data_Entry_Transas</vt:lpstr>
      <vt:lpstr>High_Effort_to_develop</vt:lpstr>
      <vt:lpstr>High_Enquiries</vt:lpstr>
      <vt:lpstr>High_Extract_Files</vt:lpstr>
      <vt:lpstr>High_High_Level_Entities</vt:lpstr>
      <vt:lpstr>'Step 3.3.2 Impact'!High_Incoming</vt:lpstr>
      <vt:lpstr>High_Level_Entities</vt:lpstr>
      <vt:lpstr>High_Maintianed_Normalised_files</vt:lpstr>
      <vt:lpstr>High_Menu_options</vt:lpstr>
      <vt:lpstr>High_Normalised_files</vt:lpstr>
      <vt:lpstr>'Step 3.3.2 '!High_Online_Transactions</vt:lpstr>
      <vt:lpstr>'Step 3.3.2 Impact'!High_Outgoing</vt:lpstr>
      <vt:lpstr>High_People_Supporting</vt:lpstr>
      <vt:lpstr>high_Physical_files</vt:lpstr>
      <vt:lpstr>High_Referenced_files</vt:lpstr>
      <vt:lpstr>'Step 3.3.2 Impact'!High_Reports</vt:lpstr>
      <vt:lpstr>High_Reports</vt:lpstr>
      <vt:lpstr>'Step 3.3.2 Impact'!High_Screens</vt:lpstr>
      <vt:lpstr>High_Use_Cases</vt:lpstr>
      <vt:lpstr>Highest_KLOC_Language_Name1</vt:lpstr>
      <vt:lpstr>'Step 3.3.1 '!Is_there_a_diagram?</vt:lpstr>
      <vt:lpstr>'Step 3.3.2 '!Is_there_a_diagram?</vt:lpstr>
      <vt:lpstr>'Step 3.3.3 '!Is_there_a_diagram?</vt:lpstr>
      <vt:lpstr>'Step 3.3.4 '!Is_there_a_diagram?</vt:lpstr>
      <vt:lpstr>'Step 3.3.5  '!Is_there_a_diagram?</vt:lpstr>
      <vt:lpstr>Is_there_a_diagram?</vt:lpstr>
      <vt:lpstr>KLOC_Language_Name1</vt:lpstr>
      <vt:lpstr>Language_level_Row_1</vt:lpstr>
      <vt:lpstr>Language_name_1</vt:lpstr>
      <vt:lpstr>Language_name_1_2</vt:lpstr>
      <vt:lpstr>Language_name_1_3</vt:lpstr>
      <vt:lpstr>Language_name_1_a</vt:lpstr>
      <vt:lpstr>Lanuage_Level_Row_1_2</vt:lpstr>
      <vt:lpstr>'Step 3.3.2 '!Low_Batch_Data_Entry_Trans</vt:lpstr>
      <vt:lpstr>'Step 3.3.2 '!Low_Batch_Transactions</vt:lpstr>
      <vt:lpstr>'Step 3.3.2 '!Low_Data_Entry_Transactions</vt:lpstr>
      <vt:lpstr>Low_Effort_to_develop</vt:lpstr>
      <vt:lpstr>Low_Enquiries</vt:lpstr>
      <vt:lpstr>Low_Extract_Files</vt:lpstr>
      <vt:lpstr>Low_High_Level_Entities</vt:lpstr>
      <vt:lpstr>'Step 3.3.2 Impact'!Low_Incoming</vt:lpstr>
      <vt:lpstr>Low_Maintianed_Normalised_files</vt:lpstr>
      <vt:lpstr>Low_Menu_options</vt:lpstr>
      <vt:lpstr>Low_Normalised_files</vt:lpstr>
      <vt:lpstr>'Step 3.3.2 '!Low_Online_Transactions</vt:lpstr>
      <vt:lpstr>'Step 3.3.2 Impact'!Low_Outgoing</vt:lpstr>
      <vt:lpstr>Low_Physical_files</vt:lpstr>
      <vt:lpstr>Low_Referenced_files</vt:lpstr>
      <vt:lpstr>'Step 3.3.2 Impact'!Low_Reports</vt:lpstr>
      <vt:lpstr>Low_reports</vt:lpstr>
      <vt:lpstr>'Step 3.3.2 Impact'!Low_Screens</vt:lpstr>
      <vt:lpstr>Low_Use_Cases</vt:lpstr>
      <vt:lpstr>Lowest_KLOC_Language_Name1</vt:lpstr>
      <vt:lpstr>Lowest_People_Supporting</vt:lpstr>
      <vt:lpstr>Menu_options</vt:lpstr>
      <vt:lpstr>Normalised_Updated</vt:lpstr>
      <vt:lpstr>Number_Normalised_files</vt:lpstr>
      <vt:lpstr>Online_Transactions</vt:lpstr>
      <vt:lpstr>Organisation</vt:lpstr>
      <vt:lpstr>Organisation2</vt:lpstr>
      <vt:lpstr>People_Supporting</vt:lpstr>
      <vt:lpstr>Physical_files</vt:lpstr>
      <vt:lpstr>'Step 1'!Print_Area</vt:lpstr>
      <vt:lpstr>'Step 1 Project'!Print_Area</vt:lpstr>
      <vt:lpstr>'Step 3.2'!Print_Area</vt:lpstr>
      <vt:lpstr>'Step 3.3.1 '!Print_Area</vt:lpstr>
      <vt:lpstr>'Step 3.3.2 '!Print_Area</vt:lpstr>
      <vt:lpstr>'Step 3.3.2 Impact'!Print_Area</vt:lpstr>
      <vt:lpstr>'Step 3.3.3 '!Print_Area</vt:lpstr>
      <vt:lpstr>'Step 3.3.4 '!Print_Area</vt:lpstr>
      <vt:lpstr>'Step 3.3.5  '!Print_Area</vt:lpstr>
      <vt:lpstr>'Step 1 Project'!Project_Type</vt:lpstr>
      <vt:lpstr>Project_Type</vt:lpstr>
      <vt:lpstr>'Step 3.3.2 '!Quality_Data_Model</vt:lpstr>
      <vt:lpstr>'Step 3.3.2 Impact'!Quality_Data_Model</vt:lpstr>
      <vt:lpstr>'Step 3.3.3 '!Quality_Data_Model</vt:lpstr>
      <vt:lpstr>'Step 3.3.4 '!Quality_Data_Model</vt:lpstr>
      <vt:lpstr>'Step 3.3.5  '!Quality_Data_Model</vt:lpstr>
      <vt:lpstr>'Step 3.3.2 '!Quality_Functional_Spec</vt:lpstr>
      <vt:lpstr>'Step 3.3.2 Impact'!Quality_Functional_Spec</vt:lpstr>
      <vt:lpstr>'Step 3.3.3 '!Quality_Functional_Spec</vt:lpstr>
      <vt:lpstr>'Step 3.3.4 '!Quality_Functional_Spec</vt:lpstr>
      <vt:lpstr>'Step 3.3.5  '!Quality_Functional_Spec</vt:lpstr>
      <vt:lpstr>Quality_Functional_Spec</vt:lpstr>
      <vt:lpstr>'Step 3.3.2 '!Quality_Other</vt:lpstr>
      <vt:lpstr>'Step 3.3.2 Impact'!Quality_Other</vt:lpstr>
      <vt:lpstr>'Step 3.3.3 '!Quality_Other</vt:lpstr>
      <vt:lpstr>'Step 3.3.4 '!Quality_Other</vt:lpstr>
      <vt:lpstr>'Step 3.3.5  '!Quality_Other</vt:lpstr>
      <vt:lpstr>Quality_Other</vt:lpstr>
      <vt:lpstr>'Step 3.3.2 '!Quality_Physical_Design_Specifications</vt:lpstr>
      <vt:lpstr>'Step 3.3.2 Impact'!Quality_Physical_Design_Specifications</vt:lpstr>
      <vt:lpstr>'Step 3.3.3 '!Quality_Physical_Design_Specifications</vt:lpstr>
      <vt:lpstr>'Step 3.3.4 '!Quality_Physical_Design_Specifications</vt:lpstr>
      <vt:lpstr>'Step 3.3.5  '!Quality_Physical_Design_Specifications</vt:lpstr>
      <vt:lpstr>Quality_Physical_Design_Specifications</vt:lpstr>
      <vt:lpstr>'Step 3.3.2 '!Quality_Requirement_Spec</vt:lpstr>
      <vt:lpstr>'Step 3.3.2 Impact'!Quality_Requirement_Spec</vt:lpstr>
      <vt:lpstr>'Step 3.3.3 '!Quality_Requirement_Spec</vt:lpstr>
      <vt:lpstr>'Step 3.3.4 '!Quality_Requirement_Spec</vt:lpstr>
      <vt:lpstr>'Step 3.3.5  '!Quality_Requirement_Spec</vt:lpstr>
      <vt:lpstr>Quality_Requirement_Spec</vt:lpstr>
      <vt:lpstr>'Step 3.3.2 '!Quality_User_Manual</vt:lpstr>
      <vt:lpstr>'Step 3.3.2 Impact'!Quality_User_Manual</vt:lpstr>
      <vt:lpstr>'Step 3.3.3 '!Quality_User_Manual</vt:lpstr>
      <vt:lpstr>Quality_User_Manual</vt:lpstr>
      <vt:lpstr>Questcompletedby2</vt:lpstr>
      <vt:lpstr>Reports</vt:lpstr>
      <vt:lpstr>Software_Description</vt:lpstr>
      <vt:lpstr>testing</vt:lpstr>
      <vt:lpstr>Type_of_Software</vt:lpstr>
      <vt:lpstr>'Step 3.3.2 '!Up_to_date_Functional_Spec</vt:lpstr>
      <vt:lpstr>'Step 3.3.2 Impact'!Up_to_date_Functional_Spec</vt:lpstr>
      <vt:lpstr>'Step 3.3.3 '!Up_to_date_Functional_Spec</vt:lpstr>
      <vt:lpstr>'Step 3.3.4 '!Up_to_date_Functional_Spec</vt:lpstr>
      <vt:lpstr>'Step 3.3.5  '!Up_to_date_Functional_Spec</vt:lpstr>
      <vt:lpstr>Up_to_date_Functional_Spec</vt:lpstr>
      <vt:lpstr>'Step 3.3.2 '!Up_to_date_Other</vt:lpstr>
      <vt:lpstr>'Step 3.3.2 Impact'!Up_to_date_Other</vt:lpstr>
      <vt:lpstr>'Step 3.3.3 '!Up_to_date_Other</vt:lpstr>
      <vt:lpstr>'Step 3.3.4 '!Up_to_date_Other</vt:lpstr>
      <vt:lpstr>Up_to_date_Other</vt:lpstr>
      <vt:lpstr>'Step 3.3.2 '!Up_to_date_Physical_Design_Specifications</vt:lpstr>
      <vt:lpstr>'Step 3.3.2 Impact'!Up_to_date_Physical_Design_Specifications</vt:lpstr>
      <vt:lpstr>'Step 3.3.3 '!Up_to_date_Physical_Design_Specifications</vt:lpstr>
      <vt:lpstr>'Step 3.3.4 '!Up_to_date_Physical_Design_Specifications</vt:lpstr>
      <vt:lpstr>'Step 3.3.5  '!Up_to_date_Physical_Design_Specifications</vt:lpstr>
      <vt:lpstr>Up_to_date_Physical_Design_Specifications</vt:lpstr>
      <vt:lpstr>'Step 3.3.2 '!Up_to_date_Physical_User_Manual</vt:lpstr>
      <vt:lpstr>'Step 3.3.2 Impact'!Up_to_date_Physical_User_Manual</vt:lpstr>
      <vt:lpstr>'Step 3.3.3 '!Up_to_date_Physical_User_Manual</vt:lpstr>
      <vt:lpstr>Up_to_date_Physical_User_Manual</vt:lpstr>
      <vt:lpstr>'Step 3.3.2 '!Up_to_date_Requirements_Specification</vt:lpstr>
      <vt:lpstr>'Step 3.3.2 Impact'!Up_to_date_Requirements_Specification</vt:lpstr>
      <vt:lpstr>'Step 3.3.3 '!Up_to_date_Requirements_Specification</vt:lpstr>
      <vt:lpstr>'Step 3.3.4 '!Up_to_date_Requirements_Specification</vt:lpstr>
      <vt:lpstr>'Step 3.3.5  '!Up_to_date_Requirements_Specification</vt:lpstr>
      <vt:lpstr>Up_to_date_Requirements_Specification</vt:lpstr>
      <vt:lpstr>Use_Cases</vt:lpstr>
      <vt:lpstr>'Step 1 Project'!User_Select_Estimate_Type</vt:lpstr>
      <vt:lpstr>User_Select_Estimate_Type</vt:lpstr>
      <vt:lpstr>Your_Name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Morris</dc:creator>
  <cp:lastModifiedBy>Pam Morris</cp:lastModifiedBy>
  <dcterms:created xsi:type="dcterms:W3CDTF">2012-03-02T02:09:31Z</dcterms:created>
  <dcterms:modified xsi:type="dcterms:W3CDTF">2012-03-20T06:16:35Z</dcterms:modified>
</cp:coreProperties>
</file>